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0485" activeTab="0"/>
  </bookViews>
  <sheets>
    <sheet name="Záradék" sheetId="1" r:id="rId1"/>
    <sheet name="Összesítő" sheetId="2" r:id="rId2"/>
    <sheet name="Irtás, föld- és sziklamunka" sheetId="3" r:id="rId3"/>
    <sheet name="Elektromos energia ellátás, vil" sheetId="4" r:id="rId4"/>
  </sheets>
  <definedNames/>
  <calcPr fullCalcOnLoad="1"/>
</workbook>
</file>

<file path=xl/sharedStrings.xml><?xml version="1.0" encoding="utf-8"?>
<sst xmlns="http://schemas.openxmlformats.org/spreadsheetml/2006/main" count="87" uniqueCount="61">
  <si>
    <t>Munkanem megnevezése</t>
  </si>
  <si>
    <t>Anyag összege</t>
  </si>
  <si>
    <t>Díj összege</t>
  </si>
  <si>
    <t>Ssz.</t>
  </si>
  <si>
    <t>Tételszám</t>
  </si>
  <si>
    <t>Tétel szövege</t>
  </si>
  <si>
    <t>Menny.</t>
  </si>
  <si>
    <t>Egység</t>
  </si>
  <si>
    <t>Anyag egységár</t>
  </si>
  <si>
    <t>Díj egységre</t>
  </si>
  <si>
    <t>Anyag összesen</t>
  </si>
  <si>
    <t>Díj összesen</t>
  </si>
  <si>
    <t>21-011-9.1.1</t>
  </si>
  <si>
    <t>m</t>
  </si>
  <si>
    <t>Villanyszerelés földmunkája; visszatöltéssel, döngöléssel, I-IV. oszt. talajban, kábelárok földmunkája 0,70 m mélységig, 0,40 m szélességig</t>
  </si>
  <si>
    <t>21-011-9.2.2</t>
  </si>
  <si>
    <t>Munkanem összesen:</t>
  </si>
  <si>
    <r>
      <t>Villanyszerelés földmunkája; visszatöltéssel, döngöléssel, I-IV. oszt. talajban, rúdföldelő földmunkája, 1,0 m</t>
    </r>
    <r>
      <rPr>
        <vertAlign val="superscript"/>
        <sz val="10"/>
        <rFont val="Times New Roman CE"/>
        <family val="0"/>
      </rPr>
      <t>3</t>
    </r>
    <r>
      <rPr>
        <sz val="10"/>
        <rFont val="Times New Roman CE"/>
        <family val="0"/>
      </rPr>
      <t xml:space="preserve"> földkiemelés, 3,0 m földfúrással</t>
    </r>
  </si>
  <si>
    <t>Irtás, föld- és sziklamunka</t>
  </si>
  <si>
    <t>71-013-1.1.1-0310302</t>
  </si>
  <si>
    <t>71-013-4.2.1-0310308</t>
  </si>
  <si>
    <t>71-013-5.1-0310359</t>
  </si>
  <si>
    <t>db</t>
  </si>
  <si>
    <t>Villám- és érintésvédelmi hálózat tartozékainak szerelése, felfogórúd szívócsúccsal OBO 1,5 m-es alumínium rúd, 16 mm, köracél csatlakozóval, 101/V-1500, R.sz.: 5401929 és 5304105</t>
  </si>
  <si>
    <t>71-013-5.1-0310372</t>
  </si>
  <si>
    <t>Villám- és érintésvédelmi hálózat tartozékainak szerelése, felfogórúd-tartó fa szerkezetez, OBO 112/DIN-100</t>
  </si>
  <si>
    <t>71-013-5.3-0310367</t>
  </si>
  <si>
    <t>Villám- és érintésvédelmi hálózat tartozékainak szerelése, bádogszegély, esőcsatorna bekötése OBO ereszcsatorna bekötő bilincs, minden peremvastagsághoz, 8/10 mm köracélhoz, R.sz.: 5316014</t>
  </si>
  <si>
    <t>71-013-5.5.1-0310372</t>
  </si>
  <si>
    <t>71-013-5.8-0310382</t>
  </si>
  <si>
    <t>Villám- és érintésvédelmi hálózat tartozékainak szerelése, mérési hely kialakítása (vizsgáló összekötő) OBO vizsgáló összekötő, 4 csavaros, 8/10-es köracélhoz, R.sz.: 5328209</t>
  </si>
  <si>
    <t>71-013-10.4-0310411</t>
  </si>
  <si>
    <t>Villámvédelmi hálózat tartószerkezeteinek szerelése, levezető téglaszerkezetbe rögzített bilinccsel OBO vezetéktartó, 8/10 mm körvezetőhöz, 150 mm hosszú, becsavarható, R.sz.: 5227151</t>
  </si>
  <si>
    <t>71-013-10.6-0310427</t>
  </si>
  <si>
    <r>
      <t>Villámhárító felfogóvezető szerelése, előre elkészített tartószerkezetre, sodronyból, kör- vagy laposacélból, meredek tetőn, tartóra szerelve, 60 mm</t>
    </r>
    <r>
      <rPr>
        <vertAlign val="superscript"/>
        <sz val="10"/>
        <rFont val="Times New Roman CE"/>
        <family val="0"/>
      </rPr>
      <t>2</t>
    </r>
    <r>
      <rPr>
        <sz val="10"/>
        <rFont val="Times New Roman CE"/>
        <family val="0"/>
      </rPr>
      <t>-ig OBO alumínium körvezető, fúrógéppel egyengethető, 8 mm, RD 8/Alu-T, R.sz.: 5021294</t>
    </r>
  </si>
  <si>
    <t>Elektromos energia ellátás, világítás</t>
  </si>
  <si>
    <t>Összesen:</t>
  </si>
  <si>
    <t xml:space="preserve">Név :Csicsergő Óvoda                   </t>
  </si>
  <si>
    <t xml:space="preserve">                                       </t>
  </si>
  <si>
    <t xml:space="preserve">Cím :Kerepes, Wéber Ede u. 4.          </t>
  </si>
  <si>
    <t xml:space="preserve">                                                                              </t>
  </si>
  <si>
    <t xml:space="preserve">Készült:                                                                      </t>
  </si>
  <si>
    <t>Költségvetés főösszesítő</t>
  </si>
  <si>
    <t>Megnevezés</t>
  </si>
  <si>
    <t>Anyagköltség</t>
  </si>
  <si>
    <t>Díjköltség</t>
  </si>
  <si>
    <t>1. Építmény közvetlen költségei</t>
  </si>
  <si>
    <t>1.1 Közvetlen önköltség összesen</t>
  </si>
  <si>
    <t>2.1 ÁFA vetítési alap</t>
  </si>
  <si>
    <t>2.2 Áfa</t>
  </si>
  <si>
    <t>3.  A munka ára</t>
  </si>
  <si>
    <t>Aláírás</t>
  </si>
  <si>
    <t>2018 05 04</t>
  </si>
  <si>
    <r>
      <t>Földelővezető elhelyezése meglévő földárokba, laposacélból, keresztmetszet: 300 mm</t>
    </r>
    <r>
      <rPr>
        <vertAlign val="superscript"/>
        <sz val="10"/>
        <rFont val="Times New Roman CE"/>
        <family val="0"/>
      </rPr>
      <t>2</t>
    </r>
    <r>
      <rPr>
        <sz val="10"/>
        <rFont val="Times New Roman CE"/>
        <family val="0"/>
      </rPr>
      <t>-ig OBO tüzihorganyzott szalagacél, 30x3,5 mm, R.sz.: 5052/DIN</t>
    </r>
  </si>
  <si>
    <t>Villám- és érintésvédelmi hálózat tartozékainak szerelése, földelő rúd 213/2500</t>
  </si>
  <si>
    <t xml:space="preserve">Villámvédelmi hálózat tartószerkezeteinek szerelése, pala  bilinccsel OBO vezetéktartó cserépfedésű tetőhöz, 8/10 mm körvezetőhöz, 250 mm hosszú, </t>
  </si>
  <si>
    <t>A munka leírása:Óvoda , régi épület</t>
  </si>
  <si>
    <t xml:space="preserve"> villámhárító berendezés                                             </t>
  </si>
  <si>
    <t xml:space="preserve">                    Berczel Hungary Kft.</t>
  </si>
  <si>
    <t xml:space="preserve">                    1153. Budapest</t>
  </si>
  <si>
    <t xml:space="preserve">                    Pázmány Péter utca 29.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</si>
</sst>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1">
    <font>
      <sz val="10"/>
      <name val="Arial"/>
      <family val="0"/>
    </font>
    <font>
      <sz val="10"/>
      <name val="Times New Roman CE"/>
      <family val="0"/>
    </font>
    <font>
      <b/>
      <sz val="10"/>
      <name val="Times New Roman CE"/>
      <family val="0"/>
    </font>
    <font>
      <vertAlign val="superscript"/>
      <sz val="10"/>
      <name val="Times New Roman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1" borderId="7" applyNumberFormat="0" applyFon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9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29" borderId="1" applyNumberFormat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 vertical="top" wrapText="1"/>
    </xf>
    <xf numFmtId="49" fontId="1" fillId="0" borderId="0" xfId="0" applyNumberFormat="1" applyFont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10" xfId="0" applyFont="1" applyBorder="1" applyAlignment="1">
      <alignment horizontal="right" vertical="top" wrapText="1"/>
    </xf>
    <xf numFmtId="0" fontId="1" fillId="0" borderId="0" xfId="0" applyFont="1" applyAlignment="1">
      <alignment horizontal="right" vertical="top" wrapText="1"/>
    </xf>
    <xf numFmtId="0" fontId="2" fillId="0" borderId="10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2" fillId="0" borderId="0" xfId="0" applyFont="1" applyBorder="1" applyAlignment="1">
      <alignment vertical="top" wrapText="1"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right" vertical="top" wrapText="1"/>
    </xf>
    <xf numFmtId="0" fontId="5" fillId="0" borderId="0" xfId="0" applyFont="1" applyAlignment="1">
      <alignment vertical="top"/>
    </xf>
    <xf numFmtId="0" fontId="4" fillId="0" borderId="11" xfId="0" applyFont="1" applyBorder="1" applyAlignment="1">
      <alignment vertical="top"/>
    </xf>
    <xf numFmtId="10" fontId="4" fillId="0" borderId="11" xfId="0" applyNumberFormat="1" applyFont="1" applyBorder="1" applyAlignment="1">
      <alignment vertical="top"/>
    </xf>
    <xf numFmtId="0" fontId="4" fillId="0" borderId="0" xfId="0" applyFont="1" applyAlignment="1">
      <alignment horizontal="left" vertical="top"/>
    </xf>
    <xf numFmtId="0" fontId="4" fillId="0" borderId="11" xfId="0" applyFont="1" applyBorder="1" applyAlignment="1">
      <alignment horizontal="right" vertical="top"/>
    </xf>
    <xf numFmtId="0" fontId="6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133350</xdr:rowOff>
    </xdr:from>
    <xdr:to>
      <xdr:col>0</xdr:col>
      <xdr:colOff>742950</xdr:colOff>
      <xdr:row>3</xdr:row>
      <xdr:rowOff>171450</xdr:rowOff>
    </xdr:to>
    <xdr:pic>
      <xdr:nvPicPr>
        <xdr:cNvPr id="1" name="Kép 1" descr="C:\Users\BH\AppData\Local\Microsoft\Windows\Temporary Internet Files\Content.MSO\B8E98AB9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33350"/>
          <a:ext cx="6953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tabSelected="1" zoomScalePageLayoutView="0" workbookViewId="0" topLeftCell="A1">
      <selection activeCell="C4" sqref="C4"/>
    </sheetView>
  </sheetViews>
  <sheetFormatPr defaultColWidth="9.140625" defaultRowHeight="12.75"/>
  <cols>
    <col min="1" max="1" width="36.421875" style="10" customWidth="1"/>
    <col min="2" max="2" width="10.7109375" style="10" customWidth="1"/>
    <col min="3" max="4" width="15.7109375" style="10" customWidth="1"/>
    <col min="5" max="16384" width="9.140625" style="10" customWidth="1"/>
  </cols>
  <sheetData>
    <row r="1" s="14" customFormat="1" ht="15.75">
      <c r="A1" s="19"/>
    </row>
    <row r="2" s="14" customFormat="1" ht="15.75">
      <c r="A2" s="19" t="s">
        <v>58</v>
      </c>
    </row>
    <row r="3" s="14" customFormat="1" ht="15.75">
      <c r="A3" s="19" t="s">
        <v>59</v>
      </c>
    </row>
    <row r="4" ht="15.75">
      <c r="A4" s="19" t="s">
        <v>60</v>
      </c>
    </row>
    <row r="5" spans="1:4" ht="15.75">
      <c r="A5" s="20"/>
      <c r="B5" s="20"/>
      <c r="C5" s="20"/>
      <c r="D5" s="20"/>
    </row>
    <row r="6" spans="1:4" ht="15.75">
      <c r="A6" s="20"/>
      <c r="B6" s="20"/>
      <c r="C6" s="20"/>
      <c r="D6" s="20"/>
    </row>
    <row r="7" spans="1:4" ht="15.75">
      <c r="A7" s="20"/>
      <c r="B7" s="20"/>
      <c r="C7" s="20"/>
      <c r="D7" s="20"/>
    </row>
    <row r="9" spans="1:3" ht="15.75">
      <c r="A9" s="10" t="s">
        <v>37</v>
      </c>
      <c r="C9" s="10" t="s">
        <v>38</v>
      </c>
    </row>
    <row r="10" spans="1:3" ht="15.75">
      <c r="A10" s="10" t="s">
        <v>38</v>
      </c>
      <c r="C10" s="10" t="s">
        <v>38</v>
      </c>
    </row>
    <row r="11" spans="1:3" ht="15.75">
      <c r="A11" s="10" t="s">
        <v>39</v>
      </c>
      <c r="C11" s="10" t="s">
        <v>52</v>
      </c>
    </row>
    <row r="12" ht="15.75">
      <c r="A12" s="10" t="s">
        <v>38</v>
      </c>
    </row>
    <row r="13" ht="15.75">
      <c r="A13" s="10" t="s">
        <v>38</v>
      </c>
    </row>
    <row r="14" ht="15.75">
      <c r="A14" s="10" t="s">
        <v>38</v>
      </c>
    </row>
    <row r="15" ht="15.75">
      <c r="A15" s="10" t="s">
        <v>56</v>
      </c>
    </row>
    <row r="16" ht="15.75">
      <c r="A16" s="10" t="s">
        <v>57</v>
      </c>
    </row>
    <row r="17" ht="15.75">
      <c r="A17" s="10" t="s">
        <v>40</v>
      </c>
    </row>
    <row r="18" ht="15.75">
      <c r="A18" s="10" t="s">
        <v>40</v>
      </c>
    </row>
    <row r="19" ht="15.75">
      <c r="A19" s="10" t="s">
        <v>41</v>
      </c>
    </row>
    <row r="20" ht="15.75">
      <c r="A20" s="10" t="s">
        <v>40</v>
      </c>
    </row>
    <row r="22" spans="1:4" ht="15.75">
      <c r="A22" s="21" t="s">
        <v>42</v>
      </c>
      <c r="B22" s="21"/>
      <c r="C22" s="21"/>
      <c r="D22" s="21"/>
    </row>
    <row r="23" spans="1:4" ht="15.75">
      <c r="A23" s="15" t="s">
        <v>43</v>
      </c>
      <c r="B23" s="15"/>
      <c r="C23" s="18" t="s">
        <v>44</v>
      </c>
      <c r="D23" s="18" t="s">
        <v>45</v>
      </c>
    </row>
    <row r="24" spans="1:4" ht="15.75">
      <c r="A24" s="15" t="s">
        <v>46</v>
      </c>
      <c r="B24" s="15"/>
      <c r="C24" s="15">
        <f>ROUND(SUM(Összesítő!B2:B3),0)</f>
        <v>1276600</v>
      </c>
      <c r="D24" s="15">
        <f>ROUND(SUM(Összesítő!C2:C3),0)</f>
        <v>2209400</v>
      </c>
    </row>
    <row r="25" spans="1:4" ht="15.75">
      <c r="A25" s="15" t="s">
        <v>47</v>
      </c>
      <c r="B25" s="15"/>
      <c r="C25" s="15">
        <f>ROUND(C24,0)</f>
        <v>1276600</v>
      </c>
      <c r="D25" s="15">
        <f>ROUND(D24,0)</f>
        <v>2209400</v>
      </c>
    </row>
    <row r="26" spans="1:4" ht="15.75">
      <c r="A26" s="10" t="s">
        <v>48</v>
      </c>
      <c r="C26" s="22">
        <f>ROUND(C25+D25,0)</f>
        <v>3486000</v>
      </c>
      <c r="D26" s="22"/>
    </row>
    <row r="27" spans="1:4" ht="15.75">
      <c r="A27" s="15" t="s">
        <v>49</v>
      </c>
      <c r="B27" s="16">
        <v>0.27</v>
      </c>
      <c r="C27" s="23">
        <f>ROUND(C26*B27,0)</f>
        <v>941220</v>
      </c>
      <c r="D27" s="23"/>
    </row>
    <row r="28" spans="1:4" ht="15.75">
      <c r="A28" s="15" t="s">
        <v>50</v>
      </c>
      <c r="B28" s="15"/>
      <c r="C28" s="24">
        <f>ROUND(C26+C27,0)</f>
        <v>4427220</v>
      </c>
      <c r="D28" s="24"/>
    </row>
    <row r="32" spans="2:3" ht="15.75">
      <c r="B32" s="22" t="s">
        <v>51</v>
      </c>
      <c r="C32" s="22"/>
    </row>
    <row r="34" ht="15.75">
      <c r="A34" s="17"/>
    </row>
    <row r="35" ht="15.75">
      <c r="A35" s="17"/>
    </row>
    <row r="36" ht="15.75">
      <c r="A36" s="17"/>
    </row>
  </sheetData>
  <sheetProtection/>
  <mergeCells count="8">
    <mergeCell ref="A5:D5"/>
    <mergeCell ref="A6:D6"/>
    <mergeCell ref="A7:D7"/>
    <mergeCell ref="A22:D22"/>
    <mergeCell ref="C26:D26"/>
    <mergeCell ref="C27:D27"/>
    <mergeCell ref="C28:D28"/>
    <mergeCell ref="B32:C32"/>
  </mergeCells>
  <printOptions/>
  <pageMargins left="1" right="1" top="1" bottom="1" header="0.4166666666666667" footer="0.4166666666666667"/>
  <pageSetup firstPageNumber="-4105" useFirstPageNumber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1">
      <selection activeCell="B13" sqref="B13"/>
    </sheetView>
  </sheetViews>
  <sheetFormatPr defaultColWidth="9.140625" defaultRowHeight="12.75"/>
  <cols>
    <col min="1" max="1" width="36.421875" style="11" customWidth="1"/>
    <col min="2" max="3" width="20.7109375" style="11" customWidth="1"/>
    <col min="4" max="16384" width="9.140625" style="11" customWidth="1"/>
  </cols>
  <sheetData>
    <row r="1" spans="1:3" s="12" customFormat="1" ht="15.75">
      <c r="A1" s="12" t="s">
        <v>0</v>
      </c>
      <c r="B1" s="13" t="s">
        <v>1</v>
      </c>
      <c r="C1" s="13" t="s">
        <v>2</v>
      </c>
    </row>
    <row r="2" spans="1:3" ht="15.75">
      <c r="A2" s="11" t="s">
        <v>18</v>
      </c>
      <c r="B2" s="11">
        <f>'Irtás, föld- és sziklamunka'!H6</f>
        <v>153200</v>
      </c>
      <c r="C2" s="11">
        <f>'Irtás, föld- és sziklamunka'!I6</f>
        <v>380000</v>
      </c>
    </row>
    <row r="3" spans="1:3" ht="15.75">
      <c r="A3" s="11" t="s">
        <v>35</v>
      </c>
      <c r="B3" s="11">
        <f>'Elektromos energia ellátás, vil'!H21</f>
        <v>1123400</v>
      </c>
      <c r="C3" s="11">
        <f>'Elektromos energia ellátás, vil'!I21</f>
        <v>1829400</v>
      </c>
    </row>
    <row r="4" spans="1:3" s="12" customFormat="1" ht="15.75">
      <c r="A4" s="12" t="s">
        <v>36</v>
      </c>
      <c r="B4" s="12">
        <f>ROUND(SUM(B2:B3),0)</f>
        <v>1276600</v>
      </c>
      <c r="C4" s="12">
        <f>ROUND(SUM(C2:C3),0)</f>
        <v>2209400</v>
      </c>
    </row>
  </sheetData>
  <sheetProtection/>
  <printOptions/>
  <pageMargins left="1" right="1" top="1" bottom="1" header="0.4166666666666667" footer="0.4166666666666667"/>
  <pageSetup firstPageNumber="-4105" useFirstPageNumber="1" horizontalDpi="600" verticalDpi="600" orientation="portrait" paperSize="9" r:id="rId1"/>
  <headerFooter alignWithMargins="0">
    <oddHeader>&amp;C&amp;"Times New Roman,bold"&amp;12Munkanem összesítő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6"/>
  <sheetViews>
    <sheetView zoomScalePageLayoutView="0" workbookViewId="0" topLeftCell="A1">
      <selection activeCell="F5" sqref="F5"/>
    </sheetView>
  </sheetViews>
  <sheetFormatPr defaultColWidth="9.140625" defaultRowHeight="12.7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51">
      <c r="A2" s="8">
        <v>1</v>
      </c>
      <c r="B2" s="1" t="s">
        <v>12</v>
      </c>
      <c r="C2" s="2" t="s">
        <v>14</v>
      </c>
      <c r="D2" s="6">
        <v>70</v>
      </c>
      <c r="E2" s="1" t="s">
        <v>13</v>
      </c>
      <c r="F2" s="6">
        <v>2000</v>
      </c>
      <c r="G2" s="6">
        <v>5000</v>
      </c>
      <c r="H2" s="6">
        <f>ROUND(D2*F2,0)</f>
        <v>140000</v>
      </c>
      <c r="I2" s="6">
        <f>ROUND(D2*G2,0)</f>
        <v>350000</v>
      </c>
    </row>
    <row r="4" spans="1:9" ht="54">
      <c r="A4" s="8">
        <v>2</v>
      </c>
      <c r="B4" s="1" t="s">
        <v>15</v>
      </c>
      <c r="C4" s="2" t="s">
        <v>17</v>
      </c>
      <c r="D4" s="6">
        <v>6</v>
      </c>
      <c r="E4" s="1" t="s">
        <v>13</v>
      </c>
      <c r="F4" s="6">
        <v>2200</v>
      </c>
      <c r="G4" s="6">
        <v>5000</v>
      </c>
      <c r="H4" s="6">
        <f>ROUND(D4*F4,0)</f>
        <v>13200</v>
      </c>
      <c r="I4" s="6">
        <f>ROUND(D4*G4,0)</f>
        <v>30000</v>
      </c>
    </row>
    <row r="6" spans="1:9" s="9" customFormat="1" ht="12.75">
      <c r="A6" s="7"/>
      <c r="B6" s="3"/>
      <c r="C6" s="3" t="s">
        <v>16</v>
      </c>
      <c r="D6" s="5"/>
      <c r="E6" s="3"/>
      <c r="F6" s="5"/>
      <c r="G6" s="5"/>
      <c r="H6" s="5">
        <f>ROUND(SUM(H2:H5),0)</f>
        <v>153200</v>
      </c>
      <c r="I6" s="5">
        <f>ROUND(SUM(I2:I5),0)</f>
        <v>380000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-4105" useFirstPageNumber="1" horizontalDpi="600" verticalDpi="600" orientation="portrait" paperSize="9" r:id="rId1"/>
  <headerFooter alignWithMargins="0">
    <oddHeader>&amp;L&amp;"Times New Roman CE,bold"&amp;10 Irtás, föld- és sziklamunka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7">
      <selection activeCell="F17" sqref="F17"/>
    </sheetView>
  </sheetViews>
  <sheetFormatPr defaultColWidth="9.140625" defaultRowHeight="12.7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79.5">
      <c r="A2" s="8">
        <v>1</v>
      </c>
      <c r="B2" s="1" t="s">
        <v>19</v>
      </c>
      <c r="C2" s="2" t="s">
        <v>34</v>
      </c>
      <c r="D2" s="6">
        <v>70</v>
      </c>
      <c r="E2" s="1" t="s">
        <v>13</v>
      </c>
      <c r="F2" s="6">
        <v>2500</v>
      </c>
      <c r="G2" s="6">
        <v>7000</v>
      </c>
      <c r="H2" s="6">
        <f>ROUND(D2*F2,0)</f>
        <v>175000</v>
      </c>
      <c r="I2" s="6">
        <f>ROUND(D2*G2,0)</f>
        <v>490000</v>
      </c>
    </row>
    <row r="4" spans="1:9" ht="54">
      <c r="A4" s="8">
        <v>2</v>
      </c>
      <c r="B4" s="1" t="s">
        <v>20</v>
      </c>
      <c r="C4" s="2" t="s">
        <v>53</v>
      </c>
      <c r="D4" s="6">
        <v>65</v>
      </c>
      <c r="E4" s="1" t="s">
        <v>13</v>
      </c>
      <c r="F4" s="6">
        <v>1500</v>
      </c>
      <c r="G4" s="6">
        <v>6000</v>
      </c>
      <c r="H4" s="6">
        <f>ROUND(D4*F4,0)</f>
        <v>97500</v>
      </c>
      <c r="I4" s="6">
        <f>ROUND(D4*G4,0)</f>
        <v>390000</v>
      </c>
    </row>
    <row r="6" spans="1:9" ht="63.75">
      <c r="A6" s="8">
        <v>3</v>
      </c>
      <c r="B6" s="1" t="s">
        <v>21</v>
      </c>
      <c r="C6" s="2" t="s">
        <v>23</v>
      </c>
      <c r="D6" s="6">
        <v>2</v>
      </c>
      <c r="E6" s="1" t="s">
        <v>22</v>
      </c>
      <c r="F6" s="6">
        <v>9000</v>
      </c>
      <c r="G6" s="6">
        <v>7200</v>
      </c>
      <c r="H6" s="6">
        <f>ROUND(D6*F6,0)</f>
        <v>18000</v>
      </c>
      <c r="I6" s="6">
        <f>ROUND(D6*G6,0)</f>
        <v>14400</v>
      </c>
    </row>
    <row r="8" spans="1:9" ht="38.25">
      <c r="A8" s="8">
        <v>4</v>
      </c>
      <c r="B8" s="1" t="s">
        <v>24</v>
      </c>
      <c r="C8" s="2" t="s">
        <v>25</v>
      </c>
      <c r="D8" s="6">
        <v>2</v>
      </c>
      <c r="E8" s="1" t="s">
        <v>22</v>
      </c>
      <c r="F8" s="6">
        <v>3500</v>
      </c>
      <c r="G8" s="6">
        <v>4500</v>
      </c>
      <c r="H8" s="6">
        <f>ROUND(D8*F8,0)</f>
        <v>7000</v>
      </c>
      <c r="I8" s="6">
        <f>ROUND(D8*G8,0)</f>
        <v>9000</v>
      </c>
    </row>
    <row r="10" spans="1:9" ht="63.75">
      <c r="A10" s="8">
        <v>5</v>
      </c>
      <c r="B10" s="1" t="s">
        <v>26</v>
      </c>
      <c r="C10" s="2" t="s">
        <v>27</v>
      </c>
      <c r="D10" s="6">
        <v>7</v>
      </c>
      <c r="E10" s="1" t="s">
        <v>22</v>
      </c>
      <c r="F10" s="6">
        <v>5500</v>
      </c>
      <c r="G10" s="6">
        <v>2000</v>
      </c>
      <c r="H10" s="6">
        <f>ROUND(D10*F10,0)</f>
        <v>38500</v>
      </c>
      <c r="I10" s="6">
        <f>ROUND(D10*G10,0)</f>
        <v>14000</v>
      </c>
    </row>
    <row r="12" spans="1:9" ht="38.25">
      <c r="A12" s="8">
        <v>6</v>
      </c>
      <c r="B12" s="1" t="s">
        <v>28</v>
      </c>
      <c r="C12" s="2" t="s">
        <v>54</v>
      </c>
      <c r="D12" s="6">
        <v>12</v>
      </c>
      <c r="E12" s="1" t="s">
        <v>22</v>
      </c>
      <c r="F12" s="6">
        <v>27000</v>
      </c>
      <c r="G12" s="6">
        <v>12000</v>
      </c>
      <c r="H12" s="6">
        <f>ROUND(D12*F12,0)</f>
        <v>324000</v>
      </c>
      <c r="I12" s="6">
        <f>ROUND(D12*G12,0)</f>
        <v>144000</v>
      </c>
    </row>
    <row r="14" spans="1:9" ht="63.75">
      <c r="A14" s="8">
        <v>7</v>
      </c>
      <c r="B14" s="1" t="s">
        <v>29</v>
      </c>
      <c r="C14" s="2" t="s">
        <v>30</v>
      </c>
      <c r="D14" s="6">
        <v>6</v>
      </c>
      <c r="E14" s="1" t="s">
        <v>22</v>
      </c>
      <c r="F14" s="6">
        <v>14000</v>
      </c>
      <c r="G14" s="6">
        <v>60000</v>
      </c>
      <c r="H14" s="6">
        <f>ROUND(D14*F14,0)</f>
        <v>84000</v>
      </c>
      <c r="I14" s="6">
        <f>ROUND(D14*G14,0)</f>
        <v>360000</v>
      </c>
    </row>
    <row r="16" spans="1:9" ht="63.75">
      <c r="A16" s="8">
        <v>8</v>
      </c>
      <c r="B16" s="1" t="s">
        <v>31</v>
      </c>
      <c r="C16" s="2" t="s">
        <v>32</v>
      </c>
      <c r="D16" s="6">
        <v>18</v>
      </c>
      <c r="E16" s="1" t="s">
        <v>22</v>
      </c>
      <c r="F16" s="6">
        <v>5800</v>
      </c>
      <c r="G16" s="6">
        <v>6000</v>
      </c>
      <c r="H16" s="6">
        <f>ROUND(D16*F16,0)</f>
        <v>104400</v>
      </c>
      <c r="I16" s="6">
        <f>ROUND(D16*G16,0)</f>
        <v>108000</v>
      </c>
    </row>
    <row r="18" spans="1:9" ht="51">
      <c r="A18" s="8">
        <v>9</v>
      </c>
      <c r="B18" s="1" t="s">
        <v>33</v>
      </c>
      <c r="C18" s="2" t="s">
        <v>55</v>
      </c>
      <c r="D18" s="6">
        <v>50</v>
      </c>
      <c r="E18" s="1" t="s">
        <v>22</v>
      </c>
      <c r="F18" s="6">
        <v>5500</v>
      </c>
      <c r="G18" s="6">
        <v>6000</v>
      </c>
      <c r="H18" s="6">
        <f>ROUND(D18*F18,0)</f>
        <v>275000</v>
      </c>
      <c r="I18" s="6">
        <f>ROUND(D18*G18,0)</f>
        <v>300000</v>
      </c>
    </row>
    <row r="20" ht="12.75">
      <c r="C20" s="2"/>
    </row>
    <row r="21" spans="1:9" ht="12.75">
      <c r="A21" s="7"/>
      <c r="B21" s="3"/>
      <c r="C21" s="3" t="s">
        <v>16</v>
      </c>
      <c r="D21" s="5"/>
      <c r="E21" s="3"/>
      <c r="F21" s="5"/>
      <c r="G21" s="5"/>
      <c r="H21" s="5">
        <f>ROUND(SUM(H2:H20),0)</f>
        <v>1123400</v>
      </c>
      <c r="I21" s="5">
        <f>ROUND(SUM(I2:I20),0)</f>
        <v>1829400</v>
      </c>
    </row>
    <row r="26" ht="12.75">
      <c r="C26" s="2"/>
    </row>
    <row r="32" ht="12.75">
      <c r="C32" s="2"/>
    </row>
    <row r="34" s="9" customFormat="1" ht="12.75"/>
  </sheetData>
  <sheetProtection/>
  <printOptions/>
  <pageMargins left="0.2361111111111111" right="0.2361111111111111" top="0.6944444444444444" bottom="0.6944444444444444" header="0.4166666666666667" footer="0.4166666666666667"/>
  <pageSetup firstPageNumber="-4105" useFirstPageNumber="1" horizontalDpi="600" verticalDpi="600" orientation="portrait" paperSize="9" r:id="rId1"/>
  <headerFooter alignWithMargins="0">
    <oddHeader>&amp;L&amp;"Times New Roman CE,bold"&amp;10 Elektromos energia ellátás, világítás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Ecovill</dc:creator>
  <cp:keywords/>
  <dc:description/>
  <cp:lastModifiedBy>Kántor Zsuzsanna</cp:lastModifiedBy>
  <dcterms:created xsi:type="dcterms:W3CDTF">2013-06-13T11:45:53Z</dcterms:created>
  <dcterms:modified xsi:type="dcterms:W3CDTF">2018-05-30T14:34:34Z</dcterms:modified>
  <cp:category/>
  <cp:version/>
  <cp:contentType/>
  <cp:contentStatus/>
</cp:coreProperties>
</file>