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05" activeTab="0"/>
  </bookViews>
  <sheets>
    <sheet name="Záradék" sheetId="1" r:id="rId1"/>
    <sheet name="Összesítő" sheetId="2" r:id="rId2"/>
    <sheet name="Kiírás" sheetId="3" r:id="rId3"/>
  </sheets>
  <definedNames>
    <definedName name="_xlnm.Print_Area" localSheetId="2">'Kiírás'!$A$1:$I$261</definedName>
    <definedName name="_xlnm.Print_Area" localSheetId="0">'Záradék'!$A$1:$D$34</definedName>
  </definedNames>
  <calcPr fullCalcOnLoad="1"/>
</workbook>
</file>

<file path=xl/sharedStrings.xml><?xml version="1.0" encoding="utf-8"?>
<sst xmlns="http://schemas.openxmlformats.org/spreadsheetml/2006/main" count="500" uniqueCount="269">
  <si>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</si>
  <si>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</si>
  <si>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</si>
  <si>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</si>
  <si>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</si>
  <si>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</si>
  <si>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</si>
  <si>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</si>
  <si>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</si>
  <si>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</si>
  <si>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</si>
  <si>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</si>
  <si>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</t>
  </si>
  <si>
    <t>db</t>
  </si>
  <si>
    <t>Munkanem összesen:</t>
  </si>
  <si>
    <t>Irtás, föld- és sziklamunka</t>
  </si>
  <si>
    <t>32-002-1.1.1-0112053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</si>
  <si>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</si>
  <si>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32-002-1.1.1-0112055</t>
  </si>
  <si>
    <t>Előregyártott épületszerkezeti elem elhelyezése és szerelése</t>
  </si>
  <si>
    <t>33-000-31.1.2</t>
  </si>
  <si>
    <t>m3</t>
  </si>
  <si>
    <t>Nyílásbontás, égetett-agyag kerámia falazóblokk téglafalban</t>
  </si>
  <si>
    <t>m</t>
  </si>
  <si>
    <t>33-011-1.2.1.1.1.1.1-0120051</t>
  </si>
  <si>
    <t>m2</t>
  </si>
  <si>
    <t>33-063-3.2.2</t>
  </si>
  <si>
    <t>Falazás és egyéb kőművesmunka</t>
  </si>
  <si>
    <t>36-090-2.1.1</t>
  </si>
  <si>
    <t>Vakolatok pótlása, keskenyvakolatok pótlása oldalfalon, 10 cm szélességig</t>
  </si>
  <si>
    <t>36-090-2.1.3</t>
  </si>
  <si>
    <t>Vakolatok pótlása, keskenyvakolatok pótlása oldalfalon, 21-40 cm szélesség között</t>
  </si>
  <si>
    <t>Vakolás és rabicolás</t>
  </si>
  <si>
    <t>42-012-1.1.1.1.1.3-0417962</t>
  </si>
  <si>
    <t>42-022-1.1.1.2.1.1-0417962</t>
  </si>
  <si>
    <t>42-022-2.1.2.1.1-0417962</t>
  </si>
  <si>
    <t>Hideg- és melegburkolatok készítése, aljzat előkészítés</t>
  </si>
  <si>
    <t>Fa- és műanyag szerkezet elhelyezése</t>
  </si>
  <si>
    <t>47-000-1.21.1.1.1.2</t>
  </si>
  <si>
    <t>100 m2</t>
  </si>
  <si>
    <t>Belső festéseknél felület előkészítése, részmunkák; glettelés, hagyományos meszes glettel, vakolt felületen, bármilyen padozatú helyiségben, tagolt felületen</t>
  </si>
  <si>
    <t>47-000-1.21.7.1.1-0419501</t>
  </si>
  <si>
    <t>Belső festéseknél felület előkészítése, részmunkák; glettelés, gipszes glettel, vakolt felületen, tagolatlan felületen POLI-FARBE Corso 0-6 beltéri glettanyag, fehér</t>
  </si>
  <si>
    <t>47-000-1.99.1.2.1.1-0218023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</si>
  <si>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</si>
  <si>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 gipsz</t>
  </si>
  <si>
    <t>47-031-1.5.1.2-0141707</t>
  </si>
  <si>
    <t>Belső fafelületek zománclakkozása, műgyantabázisú (alkid) oldószertartalmú zománccal, tagolt felületen Supralux Astralin Univerzális magasfényű zománcfesték, barna, EAN: 5992454799041</t>
  </si>
  <si>
    <t>Felületképzés</t>
  </si>
  <si>
    <t>71-001-1.1.1.1.1-0110113</t>
  </si>
  <si>
    <t>71-001-1.1.1.1.1-0110116</t>
  </si>
  <si>
    <t>71-002-1.1-0224429</t>
  </si>
  <si>
    <t>71-002-42.1.2-0111902</t>
  </si>
  <si>
    <t>71-002-71.1.2</t>
  </si>
  <si>
    <t>Vezeték összekötése és bekötése készülékbe, kábelsaru nélkül, 3-4 vezetékszál esetén</t>
  </si>
  <si>
    <t>71-005-1.1.1.1-0230103</t>
  </si>
  <si>
    <t>Komplett világítási  és telekommunikációs szerelvények, Fali kapcsolók elhelyezése, süllyesztve, 10A egypólusú kapcsolók LEGRAND Cariva egypólusú kapcsoló kerettel, fehér R: 773801</t>
  </si>
  <si>
    <t>71-005-1.11.1.1.1-0230109</t>
  </si>
  <si>
    <t>Komplett világítási  és telekommunikációs szerelvények, Csatlakozóaljzat elhelyezése, süllyesztve, 16A, földelt, egyes csatlakozóaljzat (2P+F) LEGRAND Cariva 2P+F csatlakozóaljzat kerettel, fehér R: 773820</t>
  </si>
  <si>
    <t>71-005-1.11.1.1.2-0230018</t>
  </si>
  <si>
    <t>Komplett világítási  és telekommunikációs szerelvények, Csatlakozóaljzat elhelyezése, süllyesztve, 16A, földelt, kettős csatlakozóaljzat (2x2P+F) LEGRAND Cariva 2x2P+F csatlakozóaljzat fehér R: 773627</t>
  </si>
  <si>
    <t>71-005-1.31.2-0545246</t>
  </si>
  <si>
    <t>Komplett világítási  és telekommunikációs szerelvények, Telefon és PC csatlakozóaljzat, USB töltő aljzat elhelyezése (egyes/kettős), PC, USB LEGRAND Forix IP20 falon kívüli 1x RJ45 Cat. 5e UTP informatikai csatlakozóaljzat fehér (kat.szám:782424)</t>
  </si>
  <si>
    <t>71-010-1.1.2.2.2-0141002</t>
  </si>
  <si>
    <t>71-010-1.4.1</t>
  </si>
  <si>
    <t>Felületre szerelt lámpatest elhelyezése  előre elkészített tartószerkezetre, tükrös, nyitott, izzós kivitelben normál és halogén izzólámpás (E14, E27, B22, GU10, R7s)</t>
  </si>
  <si>
    <t>71-011-5.2.1-0620996</t>
  </si>
  <si>
    <t>Fénycsövek, T8 egyenes fénycsövek TUNGSRAM F58W/827/XLR fénycső, G13/24 fej, háromsávos, recycable, Kód: 37557</t>
  </si>
  <si>
    <t>Elektromosenergia-ellátás, villanyszerelés</t>
  </si>
  <si>
    <t>80-001-1.3.2.1.1-0123718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</si>
  <si>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NÁ</t>
  </si>
  <si>
    <t>114 mm csőátmérőig POLIFOAM polietilén csőhéj N (normál kivitel), falvtg.: 5 mm, belső átmérő: 18 mm, Kód: 60006195</t>
  </si>
  <si>
    <t>80-001-1.3.2.1.1-0123722</t>
  </si>
  <si>
    <t>114 mm csőátmérőig POLIFOAM polietilén csőhéj N (normál kivitel), falvtg.: 5 mm, belső átmérő: 22 mm, Kód: 60006196</t>
  </si>
  <si>
    <t>Általános épületgépészeti szigetelés</t>
  </si>
  <si>
    <t>81-001-1.3.2.1.1.1.2-0327102</t>
  </si>
  <si>
    <t>81-001-1.3.2.1.1.1.2-0327103</t>
  </si>
  <si>
    <t>81-002-3.2.1.2.1-0131002</t>
  </si>
  <si>
    <t>PVC lefolyóvezeték szerelése, tokos, gumigyűrűs kötésekkel, cső elhelyezése csőidomokkal, szakaszos tömörségi próbával, horonyba vagy padlócsatornába, DN 32 PIPELIFE PVC-U tokos lefolyócső 32x1,8x2000 mm, KAEM032/2M</t>
  </si>
  <si>
    <t>81-002-3.2.1.2.3-0131004</t>
  </si>
  <si>
    <t>PVC lefolyóvezeték szerelése, tokos, gumigyűrűs kötésekkel, cső elhelyezése csőidomokkal, szakaszos tömörségi próbával, horonyba vagy padlócsatornába, DN 50 PIPELIFE PVC-U tokos 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</si>
  <si>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</si>
  <si>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 lefolyócső 110x2,2x2000 mm, KAEM110/2M</t>
  </si>
  <si>
    <t>81-004-1.3.3.2.1.1.2-0327102</t>
  </si>
  <si>
    <t>Épületgépészeti csővezeték szerelése</t>
  </si>
  <si>
    <t>82-001-7.3.1-0110913</t>
  </si>
  <si>
    <t>Kétoldalon menetes vagy roppantógyűrűs szerelvény elhelyezése, külső vagy belső menettel, illetve hollandival csatlakoztatva DN 20 szelepek, csappantyúk (szabályzó, folytó-elzáró, beavatkozó) MOFÉM csempeszelep kék, 3/4", Kód: 164-0016-00</t>
  </si>
  <si>
    <t>82-001-7.3.1-0110914</t>
  </si>
  <si>
    <t>Kétoldalon menetes vagy roppantógyűrűs szerelvény elhelyezése, külső vagy belső menettel, illetve hollandival csatlakoztatva DN 20 szelepek, csappantyúk (szabályzó, folytó-elzáró, beavatkozó) MOFÉM csempeszelep piros, 3/4", Kód: 164-0017-00</t>
  </si>
  <si>
    <t>82-001-16.2.1-0116022</t>
  </si>
  <si>
    <t>Fűtőtest szerelvény elhelyezése külső vagy belső menettel, illetve hollandival csatlakoztatva DN 15 radiátorszelep HERZ AS-T típusú, egyenes kivitelű radiátorszelep, 1/2", Csz: 1.6823.91</t>
  </si>
  <si>
    <t>82-001-16.2.1-0116032</t>
  </si>
  <si>
    <t>Fűtőtest szerelvény elhelyezése külső vagy belső menettel, illetve hollandival csatlakoztatva DN 15 radiátorszelep HERZ AS-T típusú, sarok kivitelű radiátorszelep, 1/2", Csz: 1.6824.91</t>
  </si>
  <si>
    <t>82-001-16.2.3-0116061</t>
  </si>
  <si>
    <t>Fűtőtest szerelvény elhelyezése külső vagy belső menettel, illetve hollandival csatlakoztatva DN 15 visszatérő elzárószelep HERZ RL-5 típusú, egyenes kivitelű visszatérő elzáró- és szabályozó szelep, előbeállítási lehetőséggel, 1/2", Csz: 1.3923.01</t>
  </si>
  <si>
    <t>82-001-16.2.3-0116062</t>
  </si>
  <si>
    <t>Fűtőtest szerelvény elhelyezése külső vagy belső menettel, illetve hollandival csatlakoztatva DN 15 visszatérő elzárószelep HERZ RL-5 típusú, sarok kivitelű visszatérő elzáró- és szabályozó szelep, előbeállítási lehetőséggel, 1/2", Csz: 1.3924.01</t>
  </si>
  <si>
    <t>82-001-17.1.1-0116393</t>
  </si>
  <si>
    <t>Termosztatikus szelepfej felszerelése radiátorszelepre, KLAPP csatlakozóval rögzítve HERZ termosztatikus "D" szelepfej beépített érzékelővel, mechanikus elzárás nélkül, fehér színű, közvetlen csatlakozás V&amp;N radiátorhoz, Csz: 1.7260.99</t>
  </si>
  <si>
    <t>82-009-5.1-0112631</t>
  </si>
  <si>
    <t>Mosdó vagy mosómedence berendezés elhelyezése és bekötése, kifolyószelep, bűzelzáró és sarokszelep nélkül, falra szerelhető porcelán kivitelben (komplett) ALFÖLDI/BÁZIS porcelán mosdó, 60 cm, 3 csaplyukkal, fehér, Kód: 4196 70</t>
  </si>
  <si>
    <t>82-009-11.1.2.2-0110211</t>
  </si>
  <si>
    <t>WC csésze elhelyezése és bekötése, öblítőtartály, sarokszelep, WC ülőke,  nyomógomb nélkül, porcelánból, hátsókifolyású, mélyöblítésű kivitelben BÁZIS porcelán mélyöblítésű W.C. hátsó kifolyású, 4031 59 01, fehér</t>
  </si>
  <si>
    <t>82-009-12.1-0117096</t>
  </si>
  <si>
    <t>WC-csésze kiegészítő szerelvényeinek elhelyezése, WC-ülőke SOLINAR WC-ülőke, 8780 95 01, fehér</t>
  </si>
  <si>
    <t>82-009-12.2.2-0135123</t>
  </si>
  <si>
    <t>WC-csésze kiegészítő szerelvényeinek elhelyezése, WC csatlakozó, hátsó kifolyású WC-hez HL210.WE, PP WC-csatlakozó DN110, 0 - 90° -ig fokozat nélkül állítható, ajakos tömítés a kerámia fogadására, fehér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</si>
  <si>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</si>
  <si>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</si>
  <si>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82-009-17.1-0110161</t>
  </si>
  <si>
    <t>Berendezési tárgyak szerelvényeinek felszerelése, sarokszelep szerelés MOFÉM sárgaréz sarokszelep 1/2"-1/2" sárgaréz, krómozott, 10 bar, Kód: 163-0002-00</t>
  </si>
  <si>
    <t>82-009-17.2-0326151</t>
  </si>
  <si>
    <t>Berendezési tárgyak szerelvényeinek felszerelése, kombinált sarokszelep szerelés SCHELL COMFORT ferdeülésű szelep, készülékcsatlakoztatásra, zsírzókamrás felsőrésszel, tömlővéggel, 1/2" króm, visszafolyásgátlóval, Csz.: 033860699</t>
  </si>
  <si>
    <t>82-009-19.2.1-0318261</t>
  </si>
  <si>
    <t>Csaptelepek és szerelvényeinek felszerelése, zuhanycsaptelepek, fali zuhanycsaptelep MOFÉM TREND PLUS egykaros zuhanycsaptelep, kr. állítható fali zuhanytartóval, kézizuhannyal, kód: 153-1501-00</t>
  </si>
  <si>
    <t>82-009-19.3.2-0318257</t>
  </si>
  <si>
    <t>82-009-19.5.2-0318265</t>
  </si>
  <si>
    <t>Csaptelepek és szerelvényeinek felszerelése, mosogató csaptelepek, álló, illetve süllyesztett mosogató csaptelep MOFÉM TREND PLUS álló mosogató csaptelep, forgatható alsó kifolyócsővel, kifolyócső 225mm, kód: 152-1551-02</t>
  </si>
  <si>
    <t>82-009-31.1.2-0135004</t>
  </si>
  <si>
    <t>Vizes berendezési tárgyak bűzelzáróinak felszerelése, falikúthoz-mosogatóhoz DN 50 HL100G/50, Konyhai szifon DN50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</si>
  <si>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</si>
  <si>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</si>
  <si>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82-009-31.3-0135101</t>
  </si>
  <si>
    <t>Vizes berendezési tárgyak bűzelzáróinak felszerelése, fürdőkádhoz-zuhanytálcához HL514, Zuhanytálca szifon d 52mm-es lyukhoz, vízszintes DN40/50x6/4", elfordítható gömbcsuklós kimenettel, 6/4" szeleppel, hajfogóval, dugóval</t>
  </si>
  <si>
    <t>82-012-3.2.1.4-0423471</t>
  </si>
  <si>
    <t>Acéllemez kompakt lapradiátor elhelyezése, széthordással, tartókkal, bekötéssel, 2 soros, 1600 mm-ig, 600 mm VOGEL &amp; NOOT kompakt lapradiátor 22K típus, 2-soros, 2 konvektorlemez borítással, 600x1400 mm, fűtőteljesítmény: 2398 W</t>
  </si>
  <si>
    <t>82-012-3.2.1.4-0425759</t>
  </si>
  <si>
    <t>82-016-13.2</t>
  </si>
  <si>
    <t>Próbafűtés, radiátorok beszabályozása 23.261 - 45.440 W teljesítmény között</t>
  </si>
  <si>
    <t>Épületgépészeti szerelvények és berendezések szerelése</t>
  </si>
  <si>
    <t>Összesen:</t>
  </si>
  <si>
    <t xml:space="preserve">                                       </t>
  </si>
  <si>
    <t xml:space="preserve">Cím :        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</si>
  <si>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</si>
  <si>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</si>
  <si>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</si>
  <si>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</si>
  <si>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</si>
  <si>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</si>
  <si>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</si>
  <si>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</si>
  <si>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</si>
  <si>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</si>
  <si>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</si>
  <si>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</si>
  <si>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</si>
  <si>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</si>
  <si>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</si>
  <si>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Aláírás</t>
  </si>
  <si>
    <t>47-031-1.3.1.2-0130821 M</t>
  </si>
  <si>
    <t>Belső fafelületek fedőmázolása, műgyantabázisú (alkid) oldószertartalmú alapozóval, tagolt felületen Supralux alapozófesték, barna</t>
  </si>
  <si>
    <t>K-Tétel</t>
  </si>
  <si>
    <t>44-001-1.1.1.1-0131032 M</t>
  </si>
  <si>
    <t>44-001-1.1.1.1-0131034 M</t>
  </si>
  <si>
    <t>tokkal, kilinccsel, 75x210 cm</t>
  </si>
  <si>
    <t>tokkal, kilinccsel, 90x210 cm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</si>
  <si>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DELTA típus</t>
  </si>
  <si>
    <t>36-001-1.1.4-0550040</t>
  </si>
  <si>
    <t>Sima oldalfalvakolat készítése kézi felhordással, belső, vakoló cementes mészhabarccsal, pórusbeton felületen, 1 cm vastagságban Hvb8-mc, belső, vakoló cementes mészhabarccsal és Hs60-cm, felületképző (símító), meszes cementhabarccsal</t>
  </si>
  <si>
    <t>Kerepes Forrás Művelődési Ház</t>
  </si>
  <si>
    <t>2144 Kerepes, Templom utca 3</t>
  </si>
  <si>
    <t>Tetőtéri szakipari munkák</t>
  </si>
  <si>
    <t xml:space="preserve">a TERC VIP </t>
  </si>
  <si>
    <t>39-001-1.1.1.1-0120012</t>
  </si>
  <si>
    <t>Szárazépítés</t>
  </si>
  <si>
    <t>Anyagár az ajtólapot tartalmazza.</t>
  </si>
  <si>
    <t>42-042-4.3.1 M</t>
  </si>
  <si>
    <t>Parkettafektetés laminált padló (parkettapanel) úsztatott fektetése kiegyenlített aljzatra, (szegélyléccel együtt) ragasztás nélkül, habalátéttel, párazáró fóliával. Minimum AC4 kopásállóság, 12 színben.</t>
  </si>
  <si>
    <t xml:space="preserve">47-011-15.1.1.1-0151171 </t>
  </si>
  <si>
    <t>33-012-1.2.1.1.1.2-0110671</t>
  </si>
  <si>
    <t xml:space="preserve">Fészekvésés szakaszosan, kerámia nyílásáthidaló részére, szükség szerinti alátámasztással. </t>
  </si>
  <si>
    <t>Térelválasztás készítése, könnyű szerkezetre 19mm vastag fenyő furnéros lap borítás, vizes bázisú lazúrral felületkezelve.</t>
  </si>
  <si>
    <t>Irtás, föld és sziklamunka</t>
  </si>
  <si>
    <t>Előregyártott épületszerkezeti elemek</t>
  </si>
  <si>
    <t>Falazás és egyéb kőműves munka</t>
  </si>
  <si>
    <t>Hideg és melegburkolatok készítése</t>
  </si>
  <si>
    <t>Fa és műanyag szerkezetek elhelyezése</t>
  </si>
  <si>
    <t>Elektromos energia ellátás, villamos szerelés</t>
  </si>
  <si>
    <t>Általános épületgépészeti szigetelési munkák</t>
  </si>
  <si>
    <t>Épületgépészeti csővezeték szerelés</t>
  </si>
  <si>
    <r>
      <t>Horonyvésés, téglafalban, 8,01-16,00 cm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keresztmetszet között</t>
    </r>
  </si>
  <si>
    <r>
      <t>Építési törmelék konténeres elszállítása, lerakása, lerakóhelyi díjjal, 6,0 m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-es konténerbe</t>
    </r>
  </si>
  <si>
    <t>kiegészítő hőszigetelés elhelyezése nélkül, 0,10 t/db tömegig, égetett agyag-kerámia köpenyes nyílásáthidaló LEIER MDA nyílásáthidaló 6,5×12 cm, égetett kerámia köpenyelemmel, 200 cm</t>
  </si>
  <si>
    <t>kiegészítő hőszigetelés elhelyezése nélkül, 0,10 t/db tömegig, égetett agyag-kerámia köpenyes nyílásáthidaló LEIER MDA nyílásáthidaló 6,5×12 cm, égetett kerámia köpenyelemmel, 125 cm</t>
  </si>
  <si>
    <t>Válaszfal építése, pórusbeton termékekből, normál elemekből, 100 mm falvastagságban, 600x200x100 mm-es méretű kézi falazóelemből (fugavastagság 10 mm), falazó, cementes mészhabarcsba falazva YTONG válaszfalelem, Pve jelű,600x200x100 mm M 1 (Hf10-mc) falazó, cementes mészhabarcs, mészpéppel</t>
  </si>
  <si>
    <t>Előfalazatok, belsőépítészeti vagy épületgépészeti takarások készítése, pórusbeton termékekből, normál elemekből, 50 mm falvastagságban, 600×200×50 mm-es elemekkel, vékonyágyazatú falazóhabarcsba falazva (fugavastagság 2,5 mm) Ytong Pef-5 jelű, 600x200x50 mm méretű elemekből, vékonyágyazatú falazóhabarcsba, szürke</t>
  </si>
  <si>
    <t>CW fém vázszerkezetre szerelt válaszfal hőszigeteléssel, csavarfejek és illesztések glettelve (Q2), 2 x 1 rtg. normál, 12,5 mm vtg. gipszkarton borítással, egyszeres, CW 50-06 mm vtg. tartóvázzal RIGIPS normál építőlemez RB 12,5 mm, ásványi szálas hőszigetelés</t>
  </si>
  <si>
    <t>Padlóburkolat készítése, beltérben, tégla, beton, vakolt alapfelületen, gres, kőporcelán lappal, kötésben vagy hálósan, 3-5 mm vtg. ragasztóba rakva, 1-10 mm fugaszélességgel, 20x20 - 40x40 cm közötti lapmérettel SAKRET Fke+ Csemperagasztó C2TE SAKRET LF, 25 színben</t>
  </si>
  <si>
    <t>Fal-, pillér-, oszlopburkolat készítése beltérben, tégla, beton, vakolt alapfelületen, mázas kerámiával, kötésben vagy hálósan, 3-5 mm vtg. ragasztóba rakva, 1-10 mm fugaszélességgel, 25x25 -  40x40 cm közötti lapmérettel SAKRET Fke+ Csemperagasztó C2TE SAKRET LF, 25 színben</t>
  </si>
  <si>
    <t>Lábazatburkolat készítése, beltérben, gres, kőporcelán lappal, egyenes, egysoros kivitelben, 3-5 mm ragasztóba rakva, 1-10 mm fugaszélességgel, 10 cm magasságig, 20x20 - 40×40 cm közötti lapmérettel SAKRET Fke+ Csemperagasztó C2TE SAKRET FF-25 keskeny fugázó</t>
  </si>
  <si>
    <t>Acélvázas beltéri ajtó elhelyezése szerelt gipszkarton falban, 100x205cm méretben. (férfi WC)</t>
  </si>
  <si>
    <t>Párkány készítése 18mm vastag laminált faforgácslapból, ragasztva, élzárás 2mm abs. (11,5 m2)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</si>
  <si>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13.5 mm, Kód: MU-III 13.5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</si>
  <si>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16 mm, Kód: MU-III 16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</si>
  <si>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PannonCom-Kábel NYM-J 3x1,5 tömör (300/500V) MBCU kábel Csz: NYMJ315</t>
    </r>
  </si>
  <si>
    <t>Adatátviteli kábel elhelyezése védőcsőbe húzva vagy vezetékcsatornába fektetve, strukturált adatátviteli kábel strukturált számítógépes adatátviteli hálózatokhoz, alufólia árnyékolással, 100 Mbit/s átviteli sebesség (CAT 5 kategória) PannonCom-Kábel FTP cat falikábel</t>
  </si>
  <si>
    <t>Felületre szerelt lámpatest elhelyezése  előre elkészített tartószerkezetre, tükrös, nyitott, fénycsöves kivitelben, T8, T12 fénycsöves elektronikával szerelt (A energia osztályú), káprázáskorlátozott (V, parabola tükrös) E-FAMILY (HOLUX) E-lux 258/M/E 2x58W fénycsöves (G13) V-tükrös lámpatest, IP20, Csz:1-25-15-0050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</si>
  <si>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15 HENCO Standard többrétegű PE-Xc/Al 0,4/PE-Xc cső tekercsben, 10 bar 95 °C, 18x2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</si>
  <si>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 külön tételben), DN 15 HENCO Standard többrétegű PE-Xc/Al 0,4/PE-Xc cső tekercsben, 10 bar 95 °C, 20x2</t>
  </si>
  <si>
    <t>Fűtési vezeték, Ötrétegű cső szerelése, PE-Xc/Alu/PE-Xc, PE-Xc/Al/PE-Xb, PE-Xb/Al/PE-Xb vagy PE-Xb/Al/PE anyagból, préselt vagy szorítógyűrűs csőkötésekkel, cső elhelyezése csőidomok nélkül, szakaszos nyomáspróbával, falhoronyba vagy padlószerkezetbe szerelve (horonyvésés külön tételben), DN 15 HENCO Standard többrétegű PE-Xc/Al 0,4/PE-Xc cső tekercsben, 10 bar 95 °C, 18x2</t>
  </si>
  <si>
    <t>K tétel</t>
  </si>
  <si>
    <t>Zuhanykabin elhelyezése és bekötése padlófolyókával</t>
  </si>
  <si>
    <t>K- Tétel</t>
  </si>
  <si>
    <t>2,40-es konyha keépítése 2 medencés mosogatóval, MDF frontokkal, Mosogatógép elhelyezésének előkészítésével</t>
  </si>
  <si>
    <t>2.2 Tartalék keret 10 %</t>
  </si>
  <si>
    <t>2.1 Anyag+Díj összesen</t>
  </si>
  <si>
    <t>3.  A munka ára bruttó:</t>
  </si>
  <si>
    <t xml:space="preserve">Megnevezés:                                  </t>
  </si>
  <si>
    <t>Elektromos bevizsgálás, bemérési jegyzőkönyv készítése</t>
  </si>
  <si>
    <t>Acéllemez kompakt lapradiátor elhelyezése, széthordással, tartókkal, bekötéssel, 2 soros, 1600 mm-ig, 600 mm D-ÉG Dunaferr LUX-UNI univerzális hat csatl.lapradiátor DK (22 típus), 2-soros, 2 konvektorlemezes, burkolattal, 600x 900 mm, fűtőteljesítmény 1459 W</t>
  </si>
  <si>
    <t>Akkumulátoros menekülési irány jelzők felszerelése, hálózatra kötése</t>
  </si>
  <si>
    <t>Ivóvíz hálózat fertőtlenítése - teljes építményre -, ANTSZ negatív vízminta jkv beszerzése</t>
  </si>
  <si>
    <t>"K" tétel</t>
  </si>
  <si>
    <t>Organizációs költségek (Mobil WC és ideiglenes lehatárolások …)</t>
  </si>
  <si>
    <t>44-002-3 M</t>
  </si>
  <si>
    <t>Lécek, kiegészítők elhelyezése (beépítéssel)</t>
  </si>
  <si>
    <t>42-071-15.1-0148008</t>
  </si>
  <si>
    <t>Átmeneti és parkettalezáró elemek elhelyezése, natúr-, arany és bronz eloxált alumíniumból, szintbeli burkolatváltások esetén, meglévő aljzaton MUREXIN T14 szőnyegprofil, arany eloxált, fúrt lyukkal</t>
  </si>
  <si>
    <t>EAN: 5995061999118</t>
  </si>
  <si>
    <t xml:space="preserve">Diszperziós festés műanyag bázisú vizes-diszperziós  fehér vagy gyárilag színezett festékkel, új vagy régi lekapart, előkészített alapfelületen, vakolaton, két rétegben, tagolatlan sima felületen Héra diszperziós belső falfesték, közepes színárnyalat </t>
  </si>
  <si>
    <t>39-000-3.2</t>
  </si>
  <si>
    <t>Kazettás álmennyezetek bontása, rejtettbordás</t>
  </si>
  <si>
    <t>39-003-2.1.1.1.1-2210200</t>
  </si>
  <si>
    <t>vtg. gipszkarton borítással KNAUF A 13 normál építőlemez, 12,5 mm HRAK 1250/2000, direkt függesztővel, Cikksz: 31307120</t>
  </si>
  <si>
    <r>
      <t>Szerelt gipszkarton álmennyezet azonos szintbeli fém vázszerkezetre (egysoros kivitel), csavarfejek és illesztések alapglettelve (Q2 minőségben),  nem látszó bordázattal, 50 cm bordatávolsággal (CD50/27), 10 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összefüggő felületig, 1 rtg. normál 12,5 mm</t>
    </r>
  </si>
  <si>
    <t xml:space="preserve">Csaptelepek és szerelvényeinek felszerelése, mosdócsaptelepek, álló illetve süllyesztett mosdócsaptelep MOFÉM TREND PLUS egykaros mosdócsaptelep, 5 l/perc Eco perlátorral, ECO kerámia vezérlő, forr. elleni védelemmel, kr. leeresztősz. nélkül, </t>
  </si>
  <si>
    <t>kód: 150-1551-00 (átfolyós vízmelegítővel)</t>
  </si>
  <si>
    <t>82-012-3.2.1.4-0423461</t>
  </si>
  <si>
    <t>Acéllemez kompakt lapradiátor elhelyezése, széthordással, tartókkal, bekötéssel, 2 soros, 1600 mm-ig, 600 mm VOGEL &amp; NOOT kompakt lapradiátor 22K típus, 2-soros, 2 konvektorlemez borítással, 600x 400 mm, fűtőteljesítmény:  685 W</t>
  </si>
  <si>
    <t>82-009-11.1.2.2-0118013</t>
  </si>
  <si>
    <t>WC csésze elhelyezése és bekötése, öblítőtartály, sarokszelep, WC ülőke,  nyomógomb nélkül, porcelánból, hátsókifolyású, mélyöblítésű kivitelben B&amp;K Porcelán WC-kagyló mozgáskorlátozottak részére, padlón álló, hátsó kifolyással, Cikkszám: TH421I</t>
  </si>
  <si>
    <t>82-009-12.1-0110003</t>
  </si>
  <si>
    <t>WC-csésze kiegészítő szerelvényeinek elhelyezése, WC-ülőke Mozgássérült WC ülőke, fehér műanyag, fém WC zsanérral</t>
  </si>
  <si>
    <t>82-009-5.1-0118002</t>
  </si>
  <si>
    <t>Mosdó vagy mosómedence berendezés elhelyezése és bekötése, kifolyószelep, bűzelzáró és sarokszelep nélkül, falra szerelhető porcelán kivitelben (komplett) B&amp;K Porcelán mosdó mozgáskorlátozottak részére 675x575 mm (leeresztőszelep, szifon, tartókonzol</t>
  </si>
  <si>
    <t>nélkül), Cikkszám: TH400-I</t>
  </si>
  <si>
    <t>82-009-19.8.1-0318268</t>
  </si>
  <si>
    <t>Csaptelepek és szerelvényeinek felszerelése, orvosi és speciális csaptelepek, mosdócsaptelep MOFÉM TREND PLUS orvosi mosdó csaptelep, fém leeresztő szeleppel, 5 l/perc Eco perlátorral, kód: 159-1501-00</t>
  </si>
  <si>
    <t>82-009-32-0181105 M</t>
  </si>
  <si>
    <t>Mozgássérült vízellátási berendezések kiegészítő szerelvényeinek elhelyezése B&amp;K Vízszintes kapaszkodó, szinterezett acél, 600 mm, fehér Cikkszám: THM60L ( fix)</t>
  </si>
  <si>
    <t>82-009-32-0181106</t>
  </si>
  <si>
    <t>Mozgássérült vízellátási berendezések kiegészítő szerelvényeinek elhelyezése B&amp;K Vízszintes kapaszkodó, szinterezett acél, 600 mm, színes Cikkszám: THM60SZ</t>
  </si>
  <si>
    <t>82-009-32-0181185 M</t>
  </si>
  <si>
    <t>Mozgássérült vízellátási berendezések kiegészítő szerelvényeinek elhelyezése B&amp;K Felhajtható kapaszkodó papírtartóval (rögzítőelemek nélkül), szinterezett acél, 800 mm, fehér, Cikkszám: TH840L (oldalfali)</t>
  </si>
  <si>
    <t>82-009-15.1.1-0111525</t>
  </si>
  <si>
    <t>Vizelde vagy piszoár berendezés elhelyezése, öblítőszelep, sarokszelep és bűzelzáró nélkül, porcelán, falra szerelhető vizelde ALFÖLDI/BÁZIS porcelán vizelde (felső bekötésű), fehér, Kód: 4332 00</t>
  </si>
  <si>
    <t>82-009-16.2.1-0110903</t>
  </si>
  <si>
    <t>Vizelde kiegészítő elemei, öblítőszelep, nyomógombos MOFÉM automata vizelde öblítőszelep, Kód: 166-0008-00</t>
  </si>
  <si>
    <t>82-009-31.5-0135011</t>
  </si>
  <si>
    <t>Vizes berendezési tárgyak bűzelzáróinak felszerelése, vizelde csészéhez HL430/50, Vizeldeszifon DN50, 0-90 fokban állítható kimenettel, vízszintes kimenetű leszívó rendszerű vizeldékhez</t>
  </si>
  <si>
    <t>82-016-1.1.9-0318742</t>
  </si>
  <si>
    <t>Piperetárgyak elhelyezése egy-három helyen felerősítve, WC-kefe tartóval MOFÉM Fiesta WC kefe fali tartóval, kód: 501-1080-00</t>
  </si>
  <si>
    <t>83-001-2.1.1-0830002</t>
  </si>
  <si>
    <t>Kör keresztmetszetű légcsatorna és idomaik szerelése,  tartószerkezet nélkül, spirálkorcolt lemezcső, horganyzott acéllemezből, NÁ 63-150 mm között AEROPRODUKT SPIKO spirálkorcolt lemezcső borda nélkül, horganyzott acéllemezből, v=0,5 mm, NÁ 100 mm,</t>
  </si>
  <si>
    <t>Csz.: APSPIKOBN05100</t>
  </si>
  <si>
    <t>83-001-2.3.1.8-0863102</t>
  </si>
  <si>
    <t xml:space="preserve">Kör keresztmetszetű légcsatorna és idomaik szerelése,  tartószerkezet nélkül, horganyzott acéllemez idomok, spirálkorcolt vagy hajlítható lemezcsőhöz, NÁ 80-150 mm között, ív, könyök idom AIRVENT 90 fokos szeletes könyökidom, horganyzott acéllemezből, NÁ </t>
  </si>
  <si>
    <t>100 mm</t>
  </si>
  <si>
    <t>83-002-5.2.1-0143967</t>
  </si>
  <si>
    <t>Tetőszellőző felszerelése kör keresztmetszetű, NÁ 350 mm-ig HELIOS UDP 100/125 R Univerzális tetőátvezetés DH 100/125-höz Cserépvörös, NÁ 100/125, Cikksz.:2020</t>
  </si>
  <si>
    <t>Különböző típusú kisventilátor elhelyezése Cata E-100 GT egycsöves szellőztető ventilátor, falon kívüli kivitelben késleltető relével (90/60/30 m3/h légszállítással).</t>
  </si>
  <si>
    <t>83-011-2.2.1-0471752</t>
  </si>
  <si>
    <t>Kör keresztmetszetű légtechnikai vezeték rögzítése, trapézlemezhez rögzítve, DN 80-150 között HILTI MV-PI 100 M8 gumibetétes bilincs kör km. légcsatorna rögzítéshez, DN 100</t>
  </si>
  <si>
    <t>80-005-1.1.4.1.2.1.1-0114124</t>
  </si>
  <si>
    <t>Légtechnikai és szellőző berendezések vezetékeinek hő- és hangszigetelése (ívek, idomok, szerelvények szigetelése és burkolás nélkül), kör keresztmetszetű, szintetikus gumi alapú kaucsuk tekerccsel öntapadós kialakítással, csupasz kivitelben, öntapadó</t>
  </si>
  <si>
    <t>ragasztó szalag lezárással, NÁ 108 mm csőátmérő felett Armacell Armaflex ACE Plus öntapadó lap tekercsben, falvastagság: 19 mm, R: ACE-19-99/EA</t>
  </si>
  <si>
    <t>Mozgássérült mosdó vészjelző rendszer kiépítése 1 db fény és hangjelzővel, 1 db húzókapcsolóval, nyugtázó nyomógombbal</t>
  </si>
  <si>
    <t>Tétel</t>
  </si>
  <si>
    <t xml:space="preserve"> Kelt:      2017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</si>
</sst>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HUF&quot;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0"/>
      <name val="Arial Narrow"/>
      <family val="2"/>
    </font>
    <font>
      <sz val="10"/>
      <color indexed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5" borderId="7" applyNumberFormat="0" applyFon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1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right" vertical="top"/>
    </xf>
    <xf numFmtId="172" fontId="1" fillId="0" borderId="1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4" fontId="19" fillId="0" borderId="0" xfId="0" applyNumberFormat="1" applyFont="1" applyAlignment="1">
      <alignment vertical="top"/>
    </xf>
    <xf numFmtId="0" fontId="25" fillId="0" borderId="0" xfId="0" applyFont="1" applyAlignment="1">
      <alignment vertical="top" wrapText="1"/>
    </xf>
    <xf numFmtId="3" fontId="25" fillId="0" borderId="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3" fontId="23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Alignment="1">
      <alignment vertical="top" wrapText="1"/>
    </xf>
    <xf numFmtId="0" fontId="25" fillId="0" borderId="0" xfId="0" applyFont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3" fontId="27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49" fontId="25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horizontal="right" vertical="top" wrapText="1"/>
    </xf>
    <xf numFmtId="3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172" fontId="18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72" fontId="1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3" fontId="28" fillId="0" borderId="0" xfId="0" applyNumberFormat="1" applyFont="1" applyAlignment="1">
      <alignment horizontal="right" vertical="top" wrapText="1"/>
    </xf>
    <xf numFmtId="49" fontId="29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49" fontId="30" fillId="0" borderId="0" xfId="0" applyNumberFormat="1" applyFont="1" applyAlignment="1">
      <alignment vertical="top" wrapText="1"/>
    </xf>
    <xf numFmtId="0" fontId="30" fillId="0" borderId="0" xfId="0" applyFont="1" applyAlignment="1">
      <alignment horizontal="right" vertical="top" wrapText="1"/>
    </xf>
    <xf numFmtId="3" fontId="30" fillId="0" borderId="0" xfId="0" applyNumberFormat="1" applyFont="1" applyAlignment="1">
      <alignment horizontal="right" vertical="top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Alignment="1">
      <alignment vertical="top" wrapText="1"/>
    </xf>
    <xf numFmtId="49" fontId="27" fillId="0" borderId="0" xfId="0" applyNumberFormat="1" applyFont="1" applyAlignment="1">
      <alignment vertical="top" wrapText="1"/>
    </xf>
    <xf numFmtId="0" fontId="27" fillId="0" borderId="0" xfId="0" applyFont="1" applyAlignment="1">
      <alignment horizontal="right" vertical="top" wrapText="1"/>
    </xf>
    <xf numFmtId="3" fontId="27" fillId="0" borderId="0" xfId="0" applyNumberFormat="1" applyFont="1" applyAlignment="1">
      <alignment horizontal="right" vertical="top" wrapText="1"/>
    </xf>
    <xf numFmtId="3" fontId="27" fillId="0" borderId="0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0">
      <selection activeCell="F14" sqref="F14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5" customFormat="1" ht="15.75">
      <c r="A1" s="39"/>
      <c r="B1" s="39"/>
      <c r="C1" s="39"/>
      <c r="D1" s="39"/>
    </row>
    <row r="2" spans="1:4" s="5" customFormat="1" ht="15.75">
      <c r="A2" s="39"/>
      <c r="B2" s="39"/>
      <c r="C2" s="39"/>
      <c r="D2" s="39"/>
    </row>
    <row r="3" spans="1:4" s="5" customFormat="1" ht="15.75">
      <c r="A3" s="40"/>
      <c r="B3" s="40"/>
      <c r="C3" s="40"/>
      <c r="D3" s="40"/>
    </row>
    <row r="4" spans="1:4" ht="15.75">
      <c r="A4" s="40"/>
      <c r="B4" s="40"/>
      <c r="C4" s="40"/>
      <c r="D4" s="40"/>
    </row>
    <row r="5" spans="1:4" ht="15.75">
      <c r="A5" s="41"/>
      <c r="B5" s="41"/>
      <c r="C5" s="41"/>
      <c r="D5" s="41"/>
    </row>
    <row r="6" spans="1:4" ht="15.75">
      <c r="A6" s="42"/>
      <c r="B6" s="43"/>
      <c r="C6" s="43"/>
      <c r="D6" s="43"/>
    </row>
    <row r="7" spans="1:8" ht="15.75">
      <c r="A7" s="42"/>
      <c r="B7" s="43"/>
      <c r="C7" s="43"/>
      <c r="D7" s="43"/>
      <c r="G7" s="13"/>
      <c r="H7" s="13"/>
    </row>
    <row r="9" spans="1:3" ht="15.75">
      <c r="A9" s="5" t="s">
        <v>207</v>
      </c>
      <c r="C9" s="1" t="s">
        <v>131</v>
      </c>
    </row>
    <row r="10" spans="1:3" ht="15.75">
      <c r="A10" s="1" t="s">
        <v>159</v>
      </c>
      <c r="C10" s="1" t="s">
        <v>131</v>
      </c>
    </row>
    <row r="11" spans="1:3" ht="15.75">
      <c r="A11" s="5" t="s">
        <v>132</v>
      </c>
      <c r="C11" s="1" t="s">
        <v>268</v>
      </c>
    </row>
    <row r="12" spans="1:3" ht="15.75">
      <c r="A12" s="1" t="s">
        <v>160</v>
      </c>
      <c r="C12" s="1" t="s">
        <v>133</v>
      </c>
    </row>
    <row r="13" spans="1:3" ht="15.75">
      <c r="A13" s="1" t="s">
        <v>131</v>
      </c>
      <c r="C13" s="1" t="s">
        <v>134</v>
      </c>
    </row>
    <row r="14" spans="1:3" ht="15.75">
      <c r="A14" s="1" t="s">
        <v>131</v>
      </c>
      <c r="C14" s="1" t="s">
        <v>135</v>
      </c>
    </row>
    <row r="15" spans="1:3" ht="15.75">
      <c r="A15" s="5" t="s">
        <v>136</v>
      </c>
      <c r="C15" s="1" t="s">
        <v>137</v>
      </c>
    </row>
    <row r="16" ht="15.75">
      <c r="A16" s="1" t="s">
        <v>161</v>
      </c>
    </row>
    <row r="17" ht="15.75">
      <c r="A17" s="1" t="s">
        <v>138</v>
      </c>
    </row>
    <row r="18" ht="15.75">
      <c r="A18" s="1" t="s">
        <v>138</v>
      </c>
    </row>
    <row r="19" ht="15.75">
      <c r="A19" s="1" t="s">
        <v>139</v>
      </c>
    </row>
    <row r="20" ht="15.75">
      <c r="A20" s="1" t="s">
        <v>162</v>
      </c>
    </row>
    <row r="22" spans="1:4" ht="15.75">
      <c r="A22" s="45" t="s">
        <v>140</v>
      </c>
      <c r="B22" s="46"/>
      <c r="C22" s="46"/>
      <c r="D22" s="46"/>
    </row>
    <row r="23" spans="1:4" ht="15.75">
      <c r="A23" s="6" t="s">
        <v>141</v>
      </c>
      <c r="B23" s="6"/>
      <c r="C23" s="9" t="s">
        <v>142</v>
      </c>
      <c r="D23" s="9" t="s">
        <v>143</v>
      </c>
    </row>
    <row r="24" spans="1:4" ht="15.75">
      <c r="A24" s="6" t="s">
        <v>144</v>
      </c>
      <c r="B24" s="6"/>
      <c r="C24" s="10">
        <f>ROUND(SUM(Összesítő!B2:B13),0)</f>
        <v>0</v>
      </c>
      <c r="D24" s="10">
        <f>ROUND(SUM(Összesítő!C2:C13),0)</f>
        <v>0</v>
      </c>
    </row>
    <row r="25" spans="1:4" ht="15.75">
      <c r="A25" s="6" t="s">
        <v>145</v>
      </c>
      <c r="B25" s="6"/>
      <c r="C25" s="10">
        <f>ROUND(C24,0)</f>
        <v>0</v>
      </c>
      <c r="D25" s="10">
        <f>ROUND(D24,0)</f>
        <v>0</v>
      </c>
    </row>
    <row r="26" spans="1:4" ht="15.75">
      <c r="A26" s="1" t="s">
        <v>205</v>
      </c>
      <c r="C26" s="47">
        <f>ROUND(C25+D25,0)</f>
        <v>0</v>
      </c>
      <c r="D26" s="47"/>
    </row>
    <row r="27" spans="1:4" ht="15.75">
      <c r="A27" s="1" t="s">
        <v>204</v>
      </c>
      <c r="C27" s="44">
        <f>C26/100*10</f>
        <v>0</v>
      </c>
      <c r="D27" s="44"/>
    </row>
    <row r="28" spans="1:4" ht="15.75">
      <c r="A28" s="1" t="s">
        <v>146</v>
      </c>
      <c r="C28" s="44">
        <f>SUM(C26:D27)</f>
        <v>0</v>
      </c>
      <c r="D28" s="44"/>
    </row>
    <row r="29" spans="1:4" ht="15.75">
      <c r="A29" s="6" t="s">
        <v>147</v>
      </c>
      <c r="B29" s="7">
        <v>0.27</v>
      </c>
      <c r="C29" s="48">
        <f>C28/100*27</f>
        <v>0</v>
      </c>
      <c r="D29" s="48"/>
    </row>
    <row r="30" spans="1:4" ht="15.75">
      <c r="A30" s="6" t="s">
        <v>206</v>
      </c>
      <c r="B30" s="6"/>
      <c r="C30" s="37">
        <f>SUM(C28:D29)</f>
        <v>0</v>
      </c>
      <c r="D30" s="37"/>
    </row>
    <row r="34" spans="2:3" ht="15.75">
      <c r="B34" s="38" t="s">
        <v>148</v>
      </c>
      <c r="C34" s="38"/>
    </row>
    <row r="36" ht="15.75">
      <c r="A36" s="8"/>
    </row>
    <row r="37" ht="15.75">
      <c r="A37" s="8"/>
    </row>
    <row r="38" ht="15.75">
      <c r="A38" s="8"/>
    </row>
  </sheetData>
  <sheetProtection/>
  <mergeCells count="14">
    <mergeCell ref="A7:D7"/>
    <mergeCell ref="A22:D22"/>
    <mergeCell ref="C26:D26"/>
    <mergeCell ref="C29:D29"/>
    <mergeCell ref="C30:D30"/>
    <mergeCell ref="B34:C34"/>
    <mergeCell ref="A1:D1"/>
    <mergeCell ref="A2:D2"/>
    <mergeCell ref="A3:D3"/>
    <mergeCell ref="A4:D4"/>
    <mergeCell ref="A5:D5"/>
    <mergeCell ref="A6:D6"/>
    <mergeCell ref="C27:D27"/>
    <mergeCell ref="C28:D2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36.421875" style="2" customWidth="1"/>
    <col min="2" max="3" width="20.7109375" style="2" customWidth="1"/>
    <col min="4" max="16384" width="9.140625" style="2" customWidth="1"/>
  </cols>
  <sheetData>
    <row r="1" spans="1:3" s="3" customFormat="1" ht="15.75">
      <c r="A1" s="3" t="s">
        <v>0</v>
      </c>
      <c r="B1" s="4" t="s">
        <v>1</v>
      </c>
      <c r="C1" s="4" t="s">
        <v>2</v>
      </c>
    </row>
    <row r="2" spans="1:3" ht="15.75">
      <c r="A2" s="2" t="s">
        <v>15</v>
      </c>
      <c r="B2" s="11">
        <f>Kiírás!H7</f>
        <v>0</v>
      </c>
      <c r="C2" s="11">
        <f>Kiírás!I7</f>
        <v>0</v>
      </c>
    </row>
    <row r="3" spans="1:3" ht="31.5">
      <c r="A3" s="2" t="s">
        <v>19</v>
      </c>
      <c r="B3" s="11">
        <f>Kiírás!H16</f>
        <v>0</v>
      </c>
      <c r="C3" s="11">
        <f>Kiírás!I16</f>
        <v>0</v>
      </c>
    </row>
    <row r="4" spans="1:3" ht="15.75">
      <c r="A4" s="2" t="s">
        <v>27</v>
      </c>
      <c r="B4" s="11">
        <f>Kiírás!H30</f>
        <v>0</v>
      </c>
      <c r="C4" s="11">
        <f>Kiírás!I30</f>
        <v>0</v>
      </c>
    </row>
    <row r="5" spans="1:3" ht="15.75">
      <c r="A5" s="2" t="s">
        <v>32</v>
      </c>
      <c r="B5" s="11">
        <f>Kiírás!H40</f>
        <v>0</v>
      </c>
      <c r="C5" s="11">
        <f>Kiírás!I40</f>
        <v>0</v>
      </c>
    </row>
    <row r="6" spans="1:3" ht="15.75">
      <c r="A6" s="2" t="s">
        <v>164</v>
      </c>
      <c r="B6" s="11">
        <f>Kiírás!H50</f>
        <v>0</v>
      </c>
      <c r="C6" s="11">
        <f>Kiírás!I50</f>
        <v>0</v>
      </c>
    </row>
    <row r="7" spans="1:3" ht="31.5">
      <c r="A7" s="2" t="s">
        <v>36</v>
      </c>
      <c r="B7" s="11">
        <f>Kiírás!H63</f>
        <v>0</v>
      </c>
      <c r="C7" s="11">
        <f>Kiírás!I63</f>
        <v>0</v>
      </c>
    </row>
    <row r="8" spans="1:3" ht="15.75">
      <c r="A8" s="2" t="s">
        <v>37</v>
      </c>
      <c r="B8" s="11">
        <f>Kiírás!H84</f>
        <v>0</v>
      </c>
      <c r="C8" s="11">
        <f>Kiírás!I84</f>
        <v>0</v>
      </c>
    </row>
    <row r="9" spans="1:3" ht="15.75">
      <c r="A9" s="2" t="s">
        <v>48</v>
      </c>
      <c r="B9" s="11">
        <f>Kiírás!H101</f>
        <v>0</v>
      </c>
      <c r="C9" s="11">
        <f>Kiírás!I101</f>
        <v>0</v>
      </c>
    </row>
    <row r="10" spans="1:3" ht="19.5" customHeight="1">
      <c r="A10" s="2" t="s">
        <v>68</v>
      </c>
      <c r="B10" s="11">
        <f>Kiírás!H146</f>
        <v>0</v>
      </c>
      <c r="C10" s="11">
        <f>Kiírás!I146</f>
        <v>0</v>
      </c>
    </row>
    <row r="11" spans="1:3" ht="15.75">
      <c r="A11" s="2" t="s">
        <v>74</v>
      </c>
      <c r="B11" s="11">
        <f>Kiírás!H159</f>
        <v>0</v>
      </c>
      <c r="C11" s="11">
        <f>Kiírás!I159</f>
        <v>0</v>
      </c>
    </row>
    <row r="12" spans="1:3" ht="15.75">
      <c r="A12" s="2" t="s">
        <v>84</v>
      </c>
      <c r="B12" s="11">
        <f>Kiírás!H175</f>
        <v>0</v>
      </c>
      <c r="C12" s="11">
        <f>Kiírás!I175</f>
        <v>0</v>
      </c>
    </row>
    <row r="13" spans="1:3" ht="31.5">
      <c r="A13" s="2" t="s">
        <v>129</v>
      </c>
      <c r="B13" s="11">
        <f>Kiírás!H261</f>
        <v>0</v>
      </c>
      <c r="C13" s="11">
        <f>Kiírás!I261</f>
        <v>0</v>
      </c>
    </row>
    <row r="14" spans="1:3" s="3" customFormat="1" ht="15.75">
      <c r="A14" s="3" t="s">
        <v>130</v>
      </c>
      <c r="B14" s="12">
        <f>ROUND(SUM(B2:B13),0)</f>
        <v>0</v>
      </c>
      <c r="C14" s="12">
        <f>ROUND(SUM(C2:C13),0)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1"/>
  <sheetViews>
    <sheetView view="pageBreakPreview" zoomScale="150" zoomScaleSheetLayoutView="150" zoomScalePageLayoutView="0" workbookViewId="0" topLeftCell="A251">
      <selection activeCell="F253" sqref="F253:G259"/>
    </sheetView>
  </sheetViews>
  <sheetFormatPr defaultColWidth="9.140625" defaultRowHeight="15"/>
  <cols>
    <col min="1" max="1" width="4.28125" style="26" customWidth="1"/>
    <col min="2" max="2" width="9.28125" style="14" customWidth="1"/>
    <col min="3" max="3" width="36.7109375" style="14" customWidth="1"/>
    <col min="4" max="4" width="6.7109375" style="22" customWidth="1"/>
    <col min="5" max="5" width="6.7109375" style="14" customWidth="1"/>
    <col min="6" max="7" width="8.28125" style="23" customWidth="1"/>
    <col min="8" max="9" width="10.28125" style="23" customWidth="1"/>
    <col min="10" max="10" width="15.7109375" style="14" customWidth="1"/>
    <col min="11" max="12" width="8.28125" style="15" customWidth="1"/>
    <col min="13" max="16384" width="9.140625" style="14" customWidth="1"/>
  </cols>
  <sheetData>
    <row r="1" spans="1:9" ht="16.5">
      <c r="A1" s="49" t="s">
        <v>172</v>
      </c>
      <c r="B1" s="50"/>
      <c r="C1" s="50"/>
      <c r="D1" s="50"/>
      <c r="E1" s="50"/>
      <c r="F1" s="50"/>
      <c r="G1" s="50"/>
      <c r="H1" s="50"/>
      <c r="I1" s="50"/>
    </row>
    <row r="2" spans="1:12" s="19" customFormat="1" ht="25.5">
      <c r="A2" s="35" t="s">
        <v>3</v>
      </c>
      <c r="B2" s="16" t="s">
        <v>4</v>
      </c>
      <c r="C2" s="16" t="s">
        <v>5</v>
      </c>
      <c r="D2" s="17" t="s">
        <v>6</v>
      </c>
      <c r="E2" s="16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20"/>
      <c r="L2" s="20"/>
    </row>
    <row r="3" spans="1:9" ht="27.75">
      <c r="A3" s="26">
        <v>1</v>
      </c>
      <c r="B3" s="14" t="s">
        <v>12</v>
      </c>
      <c r="C3" s="21" t="s">
        <v>181</v>
      </c>
      <c r="D3" s="22">
        <v>1</v>
      </c>
      <c r="E3" s="14" t="s">
        <v>13</v>
      </c>
      <c r="H3" s="23">
        <f>ROUND(D3*F3,0)</f>
        <v>0</v>
      </c>
      <c r="I3" s="23">
        <f>ROUND(D3*G3,0)</f>
        <v>0</v>
      </c>
    </row>
    <row r="4" spans="3:9" ht="12.75">
      <c r="C4" s="21"/>
      <c r="H4" s="23">
        <f>ROUND(D4*F4,0)</f>
        <v>0</v>
      </c>
      <c r="I4" s="23">
        <f>ROUND(D4*G4,0)</f>
        <v>0</v>
      </c>
    </row>
    <row r="5" spans="1:9" ht="25.5">
      <c r="A5" s="26">
        <v>2</v>
      </c>
      <c r="B5" s="14" t="s">
        <v>212</v>
      </c>
      <c r="C5" s="21" t="s">
        <v>213</v>
      </c>
      <c r="D5" s="22">
        <v>1</v>
      </c>
      <c r="E5" s="14" t="s">
        <v>13</v>
      </c>
      <c r="H5" s="23">
        <f>ROUND(D5*F5,0)</f>
        <v>0</v>
      </c>
      <c r="I5" s="23">
        <f>ROUND(D5*G5,0)</f>
        <v>0</v>
      </c>
    </row>
    <row r="7" spans="1:12" s="24" customFormat="1" ht="12.75">
      <c r="A7" s="35"/>
      <c r="B7" s="16"/>
      <c r="C7" s="16" t="s">
        <v>14</v>
      </c>
      <c r="D7" s="17"/>
      <c r="E7" s="16"/>
      <c r="F7" s="18"/>
      <c r="G7" s="18"/>
      <c r="H7" s="18">
        <f>SUM(H3:H6)</f>
        <v>0</v>
      </c>
      <c r="I7" s="18">
        <f>SUM(I3:I6)</f>
        <v>0</v>
      </c>
      <c r="K7" s="20"/>
      <c r="L7" s="20"/>
    </row>
    <row r="8" spans="1:9" ht="16.5">
      <c r="A8" s="49" t="s">
        <v>173</v>
      </c>
      <c r="B8" s="50"/>
      <c r="C8" s="50"/>
      <c r="D8" s="50"/>
      <c r="E8" s="50"/>
      <c r="F8" s="50"/>
      <c r="G8" s="50"/>
      <c r="H8" s="50"/>
      <c r="I8" s="50"/>
    </row>
    <row r="9" spans="1:9" ht="25.5">
      <c r="A9" s="35" t="s">
        <v>3</v>
      </c>
      <c r="B9" s="16" t="s">
        <v>4</v>
      </c>
      <c r="C9" s="16" t="s">
        <v>5</v>
      </c>
      <c r="D9" s="17" t="s">
        <v>6</v>
      </c>
      <c r="E9" s="16" t="s">
        <v>7</v>
      </c>
      <c r="F9" s="18" t="s">
        <v>8</v>
      </c>
      <c r="G9" s="18" t="s">
        <v>9</v>
      </c>
      <c r="H9" s="18" t="s">
        <v>10</v>
      </c>
      <c r="I9" s="18" t="s">
        <v>11</v>
      </c>
    </row>
    <row r="10" spans="1:9" ht="64.5" customHeight="1">
      <c r="A10" s="26">
        <v>1</v>
      </c>
      <c r="B10" s="14" t="s">
        <v>16</v>
      </c>
      <c r="C10" s="21" t="s">
        <v>17</v>
      </c>
      <c r="D10" s="22">
        <v>3</v>
      </c>
      <c r="E10" s="14" t="s">
        <v>13</v>
      </c>
      <c r="H10" s="23">
        <f>ROUND(D10*F10,0)</f>
        <v>0</v>
      </c>
      <c r="I10" s="23">
        <f>ROUND(D10*G10,0)</f>
        <v>0</v>
      </c>
    </row>
    <row r="11" ht="51">
      <c r="C11" s="21" t="s">
        <v>183</v>
      </c>
    </row>
    <row r="13" spans="1:9" ht="65.25" customHeight="1">
      <c r="A13" s="26">
        <v>2</v>
      </c>
      <c r="B13" s="14" t="s">
        <v>18</v>
      </c>
      <c r="C13" s="21" t="s">
        <v>17</v>
      </c>
      <c r="D13" s="22">
        <v>3</v>
      </c>
      <c r="E13" s="14" t="s">
        <v>13</v>
      </c>
      <c r="H13" s="23">
        <f>ROUND(D13*F13,0)</f>
        <v>0</v>
      </c>
      <c r="I13" s="23">
        <f>ROUND(D13*G13,0)</f>
        <v>0</v>
      </c>
    </row>
    <row r="14" ht="51">
      <c r="C14" s="21" t="s">
        <v>182</v>
      </c>
    </row>
    <row r="16" spans="1:9" ht="12.75">
      <c r="A16" s="35"/>
      <c r="B16" s="16"/>
      <c r="C16" s="16" t="s">
        <v>14</v>
      </c>
      <c r="D16" s="17"/>
      <c r="E16" s="16"/>
      <c r="F16" s="18"/>
      <c r="G16" s="18"/>
      <c r="H16" s="18">
        <f>SUM(H10:H15)</f>
        <v>0</v>
      </c>
      <c r="I16" s="18">
        <f>SUM(I10:I15)</f>
        <v>0</v>
      </c>
    </row>
    <row r="17" spans="1:9" ht="12.75">
      <c r="A17" s="36"/>
      <c r="B17" s="32"/>
      <c r="C17" s="32"/>
      <c r="D17" s="33"/>
      <c r="E17" s="32"/>
      <c r="F17" s="34"/>
      <c r="G17" s="34"/>
      <c r="H17" s="34"/>
      <c r="I17" s="34"/>
    </row>
    <row r="18" spans="1:9" ht="16.5">
      <c r="A18" s="49" t="s">
        <v>174</v>
      </c>
      <c r="B18" s="50"/>
      <c r="C18" s="50"/>
      <c r="D18" s="50"/>
      <c r="E18" s="50"/>
      <c r="F18" s="50"/>
      <c r="G18" s="50"/>
      <c r="H18" s="50"/>
      <c r="I18" s="50"/>
    </row>
    <row r="19" spans="1:9" ht="25.5">
      <c r="A19" s="35" t="s">
        <v>3</v>
      </c>
      <c r="B19" s="16" t="s">
        <v>4</v>
      </c>
      <c r="C19" s="16" t="s">
        <v>5</v>
      </c>
      <c r="D19" s="17" t="s">
        <v>6</v>
      </c>
      <c r="E19" s="16" t="s">
        <v>7</v>
      </c>
      <c r="F19" s="18" t="s">
        <v>8</v>
      </c>
      <c r="G19" s="18" t="s">
        <v>9</v>
      </c>
      <c r="H19" s="18" t="s">
        <v>10</v>
      </c>
      <c r="I19" s="18" t="s">
        <v>11</v>
      </c>
    </row>
    <row r="20" spans="1:9" ht="25.5">
      <c r="A20" s="26">
        <v>1</v>
      </c>
      <c r="B20" s="14" t="s">
        <v>20</v>
      </c>
      <c r="C20" s="21" t="s">
        <v>22</v>
      </c>
      <c r="D20" s="22">
        <v>1.5</v>
      </c>
      <c r="E20" s="14" t="s">
        <v>21</v>
      </c>
      <c r="H20" s="23">
        <f>ROUND(D20*F20,0)</f>
        <v>0</v>
      </c>
      <c r="I20" s="23">
        <f>ROUND(D20*G20,0)</f>
        <v>0</v>
      </c>
    </row>
    <row r="22" spans="1:9" ht="25.5">
      <c r="A22" s="26">
        <v>2</v>
      </c>
      <c r="B22" s="14" t="s">
        <v>151</v>
      </c>
      <c r="C22" s="21" t="s">
        <v>170</v>
      </c>
      <c r="D22" s="22">
        <v>10</v>
      </c>
      <c r="E22" s="14" t="s">
        <v>23</v>
      </c>
      <c r="H22" s="23">
        <f>ROUND(D22*F22,0)</f>
        <v>0</v>
      </c>
      <c r="I22" s="23">
        <f>ROUND(D22*G22,0)</f>
        <v>0</v>
      </c>
    </row>
    <row r="24" spans="1:9" ht="89.25">
      <c r="A24" s="26">
        <v>3</v>
      </c>
      <c r="B24" s="14" t="s">
        <v>24</v>
      </c>
      <c r="C24" s="31" t="s">
        <v>184</v>
      </c>
      <c r="D24" s="22">
        <v>10</v>
      </c>
      <c r="E24" s="14" t="s">
        <v>25</v>
      </c>
      <c r="H24" s="23">
        <f>ROUND(D24*F24,0)</f>
        <v>0</v>
      </c>
      <c r="I24" s="23">
        <f>ROUND(D24*G24,0)</f>
        <v>0</v>
      </c>
    </row>
    <row r="25" ht="12.75">
      <c r="C25" s="21"/>
    </row>
    <row r="26" spans="1:9" ht="93.75" customHeight="1">
      <c r="A26" s="26">
        <v>4</v>
      </c>
      <c r="B26" s="14" t="s">
        <v>169</v>
      </c>
      <c r="C26" s="31" t="s">
        <v>185</v>
      </c>
      <c r="D26" s="22">
        <v>5</v>
      </c>
      <c r="E26" s="14" t="s">
        <v>25</v>
      </c>
      <c r="H26" s="23">
        <f>ROUND(D26*F26,0)</f>
        <v>0</v>
      </c>
      <c r="I26" s="23">
        <f>ROUND(D26*G26,0)</f>
        <v>0</v>
      </c>
    </row>
    <row r="27" spans="3:9" ht="12.75">
      <c r="C27" s="21"/>
      <c r="F27" s="22"/>
      <c r="G27" s="22"/>
      <c r="H27" s="22"/>
      <c r="I27" s="22"/>
    </row>
    <row r="28" spans="1:9" ht="27.75">
      <c r="A28" s="26">
        <v>5</v>
      </c>
      <c r="B28" s="14" t="s">
        <v>26</v>
      </c>
      <c r="C28" s="21" t="s">
        <v>180</v>
      </c>
      <c r="D28" s="22">
        <v>250</v>
      </c>
      <c r="E28" s="14" t="s">
        <v>23</v>
      </c>
      <c r="H28" s="23">
        <f>ROUND(D28*F28,0)</f>
        <v>0</v>
      </c>
      <c r="I28" s="23">
        <f>ROUND(D28*G28,0)</f>
        <v>0</v>
      </c>
    </row>
    <row r="30" spans="1:9" ht="12.75">
      <c r="A30" s="35"/>
      <c r="B30" s="16"/>
      <c r="C30" s="16" t="s">
        <v>14</v>
      </c>
      <c r="D30" s="17"/>
      <c r="E30" s="16"/>
      <c r="F30" s="18"/>
      <c r="G30" s="18"/>
      <c r="H30" s="18">
        <f>SUM(H20:H29)</f>
        <v>0</v>
      </c>
      <c r="I30" s="18">
        <f>SUM(I20:I29)</f>
        <v>0</v>
      </c>
    </row>
    <row r="31" spans="1:9" ht="12.75">
      <c r="A31" s="36"/>
      <c r="B31" s="32"/>
      <c r="C31" s="32"/>
      <c r="D31" s="33"/>
      <c r="E31" s="32"/>
      <c r="F31" s="34"/>
      <c r="G31" s="34"/>
      <c r="H31" s="34"/>
      <c r="I31" s="34"/>
    </row>
    <row r="32" spans="1:9" ht="16.5">
      <c r="A32" s="49" t="s">
        <v>32</v>
      </c>
      <c r="B32" s="50"/>
      <c r="C32" s="50"/>
      <c r="D32" s="50"/>
      <c r="E32" s="50"/>
      <c r="F32" s="50"/>
      <c r="G32" s="50"/>
      <c r="H32" s="50"/>
      <c r="I32" s="50"/>
    </row>
    <row r="33" spans="1:9" ht="25.5">
      <c r="A33" s="35" t="s">
        <v>3</v>
      </c>
      <c r="B33" s="16" t="s">
        <v>4</v>
      </c>
      <c r="C33" s="16" t="s">
        <v>5</v>
      </c>
      <c r="D33" s="17" t="s">
        <v>6</v>
      </c>
      <c r="E33" s="16" t="s">
        <v>7</v>
      </c>
      <c r="F33" s="18" t="s">
        <v>8</v>
      </c>
      <c r="G33" s="18" t="s">
        <v>9</v>
      </c>
      <c r="H33" s="18" t="s">
        <v>10</v>
      </c>
      <c r="I33" s="18" t="s">
        <v>11</v>
      </c>
    </row>
    <row r="34" spans="1:9" ht="63.75">
      <c r="A34" s="26">
        <v>1</v>
      </c>
      <c r="B34" s="14" t="s">
        <v>157</v>
      </c>
      <c r="C34" s="21" t="s">
        <v>158</v>
      </c>
      <c r="D34" s="22">
        <v>20</v>
      </c>
      <c r="E34" s="14" t="s">
        <v>25</v>
      </c>
      <c r="F34" s="25"/>
      <c r="G34" s="25"/>
      <c r="H34" s="25">
        <f>ROUND(D34*F34,0)</f>
        <v>0</v>
      </c>
      <c r="I34" s="25">
        <f>ROUND(D34*G34,0)</f>
        <v>0</v>
      </c>
    </row>
    <row r="36" spans="1:9" ht="25.5">
      <c r="A36" s="26">
        <v>2</v>
      </c>
      <c r="B36" s="14" t="s">
        <v>28</v>
      </c>
      <c r="C36" s="21" t="s">
        <v>29</v>
      </c>
      <c r="D36" s="22">
        <v>225</v>
      </c>
      <c r="E36" s="14" t="s">
        <v>23</v>
      </c>
      <c r="H36" s="23">
        <f>ROUND(D36*F36,0)</f>
        <v>0</v>
      </c>
      <c r="I36" s="23">
        <f>ROUND(D36*G36,0)</f>
        <v>0</v>
      </c>
    </row>
    <row r="38" spans="1:9" ht="25.5">
      <c r="A38" s="26">
        <v>3</v>
      </c>
      <c r="B38" s="14" t="s">
        <v>30</v>
      </c>
      <c r="C38" s="21" t="s">
        <v>31</v>
      </c>
      <c r="D38" s="22">
        <v>25</v>
      </c>
      <c r="E38" s="14" t="s">
        <v>23</v>
      </c>
      <c r="H38" s="23">
        <f>ROUND(D38*F38,0)</f>
        <v>0</v>
      </c>
      <c r="I38" s="23">
        <f>ROUND(D38*G38,0)</f>
        <v>0</v>
      </c>
    </row>
    <row r="40" spans="1:9" ht="12.75">
      <c r="A40" s="35"/>
      <c r="B40" s="16"/>
      <c r="C40" s="16" t="s">
        <v>14</v>
      </c>
      <c r="D40" s="17"/>
      <c r="E40" s="16"/>
      <c r="F40" s="18"/>
      <c r="G40" s="18"/>
      <c r="H40" s="18">
        <f>SUM(H34:H38)</f>
        <v>0</v>
      </c>
      <c r="I40" s="18">
        <f>SUM(I34:I39)</f>
        <v>0</v>
      </c>
    </row>
    <row r="41" spans="1:9" ht="16.5">
      <c r="A41" s="49" t="s">
        <v>164</v>
      </c>
      <c r="B41" s="50"/>
      <c r="C41" s="50"/>
      <c r="D41" s="50"/>
      <c r="E41" s="50"/>
      <c r="F41" s="50"/>
      <c r="G41" s="50"/>
      <c r="H41" s="50"/>
      <c r="I41" s="50"/>
    </row>
    <row r="42" spans="1:9" ht="25.5">
      <c r="A42" s="35" t="s">
        <v>3</v>
      </c>
      <c r="B42" s="16" t="s">
        <v>4</v>
      </c>
      <c r="C42" s="16" t="s">
        <v>5</v>
      </c>
      <c r="D42" s="17" t="s">
        <v>6</v>
      </c>
      <c r="E42" s="16" t="s">
        <v>7</v>
      </c>
      <c r="F42" s="17" t="s">
        <v>8</v>
      </c>
      <c r="G42" s="17" t="s">
        <v>9</v>
      </c>
      <c r="H42" s="17" t="s">
        <v>10</v>
      </c>
      <c r="I42" s="17" t="s">
        <v>11</v>
      </c>
    </row>
    <row r="43" spans="1:9" ht="76.5">
      <c r="A43" s="26">
        <v>1</v>
      </c>
      <c r="B43" s="14" t="s">
        <v>163</v>
      </c>
      <c r="C43" s="31" t="s">
        <v>186</v>
      </c>
      <c r="D43" s="22">
        <v>14</v>
      </c>
      <c r="E43" s="14" t="s">
        <v>25</v>
      </c>
      <c r="H43" s="23">
        <f>ROUND(D43*F43,0)</f>
        <v>0</v>
      </c>
      <c r="I43" s="23">
        <f>ROUND(D43*G43,0)</f>
        <v>0</v>
      </c>
    </row>
    <row r="44" ht="12.75">
      <c r="C44" s="31"/>
    </row>
    <row r="45" spans="1:9" ht="12.75">
      <c r="A45" s="26">
        <v>2</v>
      </c>
      <c r="B45" s="14" t="s">
        <v>220</v>
      </c>
      <c r="C45" s="21" t="s">
        <v>221</v>
      </c>
      <c r="D45" s="22">
        <v>10</v>
      </c>
      <c r="E45" s="14" t="s">
        <v>25</v>
      </c>
      <c r="H45" s="23">
        <f>ROUND(D45*F45,0)</f>
        <v>0</v>
      </c>
      <c r="I45" s="23">
        <f>ROUND(D45*G45,0)</f>
        <v>0</v>
      </c>
    </row>
    <row r="47" spans="1:9" ht="78.75">
      <c r="A47" s="26">
        <v>3</v>
      </c>
      <c r="B47" s="14" t="s">
        <v>222</v>
      </c>
      <c r="C47" s="21" t="s">
        <v>224</v>
      </c>
      <c r="D47" s="22">
        <v>10</v>
      </c>
      <c r="E47" s="14" t="s">
        <v>25</v>
      </c>
      <c r="H47" s="23">
        <f>ROUND(D47*F47,0)</f>
        <v>0</v>
      </c>
      <c r="I47" s="23">
        <f>ROUND(D47*G47,0)</f>
        <v>0</v>
      </c>
    </row>
    <row r="48" ht="38.25">
      <c r="C48" s="21" t="s">
        <v>223</v>
      </c>
    </row>
    <row r="49" ht="12.75">
      <c r="C49" s="21"/>
    </row>
    <row r="50" spans="1:9" ht="12.75">
      <c r="A50" s="35"/>
      <c r="B50" s="16"/>
      <c r="C50" s="16" t="s">
        <v>14</v>
      </c>
      <c r="D50" s="17"/>
      <c r="E50" s="16"/>
      <c r="F50" s="17"/>
      <c r="G50" s="17"/>
      <c r="H50" s="18">
        <f>SUM(H43:H49)</f>
        <v>0</v>
      </c>
      <c r="I50" s="18">
        <f>SUM(I43:I49)</f>
        <v>0</v>
      </c>
    </row>
    <row r="51" spans="1:9" ht="16.5">
      <c r="A51" s="49" t="s">
        <v>175</v>
      </c>
      <c r="B51" s="50"/>
      <c r="C51" s="50"/>
      <c r="D51" s="50"/>
      <c r="E51" s="50"/>
      <c r="F51" s="50"/>
      <c r="G51" s="50"/>
      <c r="H51" s="50"/>
      <c r="I51" s="50"/>
    </row>
    <row r="52" spans="1:9" ht="25.5">
      <c r="A52" s="35" t="s">
        <v>3</v>
      </c>
      <c r="B52" s="16" t="s">
        <v>4</v>
      </c>
      <c r="C52" s="16" t="s">
        <v>5</v>
      </c>
      <c r="D52" s="17" t="s">
        <v>6</v>
      </c>
      <c r="E52" s="16" t="s">
        <v>7</v>
      </c>
      <c r="F52" s="18" t="s">
        <v>8</v>
      </c>
      <c r="G52" s="18" t="s">
        <v>9</v>
      </c>
      <c r="H52" s="18" t="s">
        <v>10</v>
      </c>
      <c r="I52" s="18" t="s">
        <v>11</v>
      </c>
    </row>
    <row r="53" spans="1:9" ht="76.5">
      <c r="A53" s="26">
        <v>1</v>
      </c>
      <c r="B53" s="14" t="s">
        <v>33</v>
      </c>
      <c r="C53" s="31" t="s">
        <v>188</v>
      </c>
      <c r="D53" s="22">
        <v>51</v>
      </c>
      <c r="E53" s="14" t="s">
        <v>25</v>
      </c>
      <c r="H53" s="23">
        <f>ROUND(D53*F53,0)</f>
        <v>0</v>
      </c>
      <c r="I53" s="23">
        <f>ROUND(D53*G53,0)</f>
        <v>0</v>
      </c>
    </row>
    <row r="55" spans="1:9" ht="76.5">
      <c r="A55" s="26">
        <v>2</v>
      </c>
      <c r="B55" s="14" t="s">
        <v>34</v>
      </c>
      <c r="C55" s="31" t="s">
        <v>187</v>
      </c>
      <c r="D55" s="22">
        <v>19</v>
      </c>
      <c r="E55" s="14" t="s">
        <v>25</v>
      </c>
      <c r="H55" s="23">
        <f>ROUND(D55*F55,0)</f>
        <v>0</v>
      </c>
      <c r="I55" s="23">
        <f>ROUND(D55*G55,0)</f>
        <v>0</v>
      </c>
    </row>
    <row r="57" spans="1:9" ht="76.5">
      <c r="A57" s="26">
        <v>3</v>
      </c>
      <c r="B57" s="14" t="s">
        <v>35</v>
      </c>
      <c r="C57" s="31" t="s">
        <v>189</v>
      </c>
      <c r="D57" s="22">
        <v>7</v>
      </c>
      <c r="E57" s="14" t="s">
        <v>23</v>
      </c>
      <c r="H57" s="23">
        <f>ROUND(D57*F57,0)</f>
        <v>0</v>
      </c>
      <c r="I57" s="23">
        <f>ROUND(D57*G57,0)</f>
        <v>0</v>
      </c>
    </row>
    <row r="59" spans="1:9" ht="51">
      <c r="A59" s="26">
        <v>4</v>
      </c>
      <c r="B59" s="14" t="s">
        <v>166</v>
      </c>
      <c r="C59" s="21" t="s">
        <v>167</v>
      </c>
      <c r="D59" s="22">
        <v>181</v>
      </c>
      <c r="E59" s="14" t="s">
        <v>25</v>
      </c>
      <c r="H59" s="23">
        <f>ROUND(D59*F59,0)</f>
        <v>0</v>
      </c>
      <c r="I59" s="23">
        <f>ROUND(D59*G59,0)</f>
        <v>0</v>
      </c>
    </row>
    <row r="60" ht="12.75">
      <c r="C60" s="21"/>
    </row>
    <row r="61" spans="1:9" ht="51">
      <c r="A61" s="57">
        <v>5</v>
      </c>
      <c r="B61" s="14" t="s">
        <v>216</v>
      </c>
      <c r="C61" s="21" t="s">
        <v>217</v>
      </c>
      <c r="D61" s="22">
        <v>8</v>
      </c>
      <c r="E61" s="14" t="s">
        <v>23</v>
      </c>
      <c r="H61" s="23">
        <f>ROUND(D61*F61,0)</f>
        <v>0</v>
      </c>
      <c r="I61" s="23">
        <f>ROUND(D61*G61,0)</f>
        <v>0</v>
      </c>
    </row>
    <row r="63" spans="1:9" ht="12.75">
      <c r="A63" s="35"/>
      <c r="B63" s="16"/>
      <c r="C63" s="16" t="s">
        <v>14</v>
      </c>
      <c r="D63" s="17"/>
      <c r="E63" s="16"/>
      <c r="F63" s="18"/>
      <c r="G63" s="18"/>
      <c r="H63" s="18">
        <f>SUM(H53:H62)</f>
        <v>0</v>
      </c>
      <c r="I63" s="18">
        <f>SUM(I53:I62)</f>
        <v>0</v>
      </c>
    </row>
    <row r="64" spans="1:9" ht="12.75">
      <c r="A64" s="36"/>
      <c r="B64" s="32"/>
      <c r="C64" s="32"/>
      <c r="D64" s="33"/>
      <c r="E64" s="32"/>
      <c r="F64" s="34"/>
      <c r="G64" s="34"/>
      <c r="H64" s="34"/>
      <c r="I64" s="34"/>
    </row>
    <row r="65" spans="1:9" ht="16.5">
      <c r="A65" s="49" t="s">
        <v>176</v>
      </c>
      <c r="B65" s="50"/>
      <c r="C65" s="50"/>
      <c r="D65" s="50"/>
      <c r="E65" s="50"/>
      <c r="F65" s="50"/>
      <c r="G65" s="50"/>
      <c r="H65" s="50"/>
      <c r="I65" s="50"/>
    </row>
    <row r="66" spans="1:9" ht="25.5">
      <c r="A66" s="35" t="s">
        <v>3</v>
      </c>
      <c r="B66" s="16" t="s">
        <v>4</v>
      </c>
      <c r="C66" s="16" t="s">
        <v>5</v>
      </c>
      <c r="D66" s="17" t="s">
        <v>6</v>
      </c>
      <c r="E66" s="16" t="s">
        <v>7</v>
      </c>
      <c r="F66" s="18" t="s">
        <v>8</v>
      </c>
      <c r="G66" s="18" t="s">
        <v>9</v>
      </c>
      <c r="H66" s="18" t="s">
        <v>10</v>
      </c>
      <c r="I66" s="18" t="s">
        <v>11</v>
      </c>
    </row>
    <row r="67" spans="1:9" ht="76.5">
      <c r="A67" s="26">
        <v>1</v>
      </c>
      <c r="B67" s="14" t="s">
        <v>152</v>
      </c>
      <c r="C67" s="31" t="s">
        <v>156</v>
      </c>
      <c r="D67" s="22">
        <v>2</v>
      </c>
      <c r="E67" s="14" t="s">
        <v>13</v>
      </c>
      <c r="F67" s="30"/>
      <c r="H67" s="23">
        <f>ROUND(D67*F67,0)</f>
        <v>0</v>
      </c>
      <c r="I67" s="23">
        <f>ROUND(D67*G67,0)</f>
        <v>0</v>
      </c>
    </row>
    <row r="68" ht="12.75">
      <c r="C68" s="21" t="s">
        <v>154</v>
      </c>
    </row>
    <row r="70" spans="1:9" ht="76.5">
      <c r="A70" s="26">
        <v>2</v>
      </c>
      <c r="B70" s="14" t="s">
        <v>153</v>
      </c>
      <c r="C70" s="31" t="s">
        <v>156</v>
      </c>
      <c r="D70" s="22">
        <v>8</v>
      </c>
      <c r="E70" s="14" t="s">
        <v>13</v>
      </c>
      <c r="F70" s="30"/>
      <c r="H70" s="23">
        <f>ROUND(D70*F70,0)</f>
        <v>0</v>
      </c>
      <c r="I70" s="23">
        <f>ROUND(D70*G70,0)</f>
        <v>0</v>
      </c>
    </row>
    <row r="71" ht="12.75">
      <c r="C71" s="21" t="s">
        <v>155</v>
      </c>
    </row>
    <row r="72" ht="12.75">
      <c r="C72" s="21"/>
    </row>
    <row r="73" spans="1:9" ht="25.5">
      <c r="A73" s="26">
        <v>3</v>
      </c>
      <c r="B73" s="14" t="s">
        <v>151</v>
      </c>
      <c r="C73" s="21" t="s">
        <v>190</v>
      </c>
      <c r="D73" s="22">
        <v>1</v>
      </c>
      <c r="E73" s="14" t="s">
        <v>13</v>
      </c>
      <c r="F73" s="30"/>
      <c r="H73" s="23">
        <f>ROUND(D73*F73,0)</f>
        <v>0</v>
      </c>
      <c r="I73" s="23">
        <f>ROUND(D73*G73,0)</f>
        <v>0</v>
      </c>
    </row>
    <row r="74" ht="12.75">
      <c r="C74" s="19" t="s">
        <v>165</v>
      </c>
    </row>
    <row r="75" ht="12.75">
      <c r="C75" s="19"/>
    </row>
    <row r="76" spans="1:9" ht="38.25">
      <c r="A76" s="26">
        <v>4</v>
      </c>
      <c r="B76" s="14" t="s">
        <v>151</v>
      </c>
      <c r="C76" s="21" t="s">
        <v>191</v>
      </c>
      <c r="D76" s="22">
        <v>19</v>
      </c>
      <c r="E76" s="14" t="s">
        <v>23</v>
      </c>
      <c r="H76" s="23">
        <f>ROUND(D76*F76,0)</f>
        <v>0</v>
      </c>
      <c r="I76" s="23">
        <f>ROUND(D76*G76,0)</f>
        <v>0</v>
      </c>
    </row>
    <row r="77" ht="12.75">
      <c r="C77" s="21"/>
    </row>
    <row r="78" spans="1:9" ht="38.25">
      <c r="A78" s="26">
        <v>5</v>
      </c>
      <c r="B78" s="14" t="s">
        <v>151</v>
      </c>
      <c r="C78" s="21" t="s">
        <v>171</v>
      </c>
      <c r="D78" s="22">
        <v>8</v>
      </c>
      <c r="E78" s="14" t="s">
        <v>25</v>
      </c>
      <c r="H78" s="23">
        <f>ROUND(D78*F78,0)</f>
        <v>0</v>
      </c>
      <c r="I78" s="23">
        <f>ROUND(D78*G78,0)</f>
        <v>0</v>
      </c>
    </row>
    <row r="79" ht="12.75">
      <c r="C79" s="21"/>
    </row>
    <row r="80" spans="1:9" ht="38.25">
      <c r="A80" s="26">
        <v>6</v>
      </c>
      <c r="B80" s="14" t="s">
        <v>202</v>
      </c>
      <c r="C80" s="59" t="s">
        <v>203</v>
      </c>
      <c r="D80" s="60">
        <v>1</v>
      </c>
      <c r="E80" s="58" t="s">
        <v>13</v>
      </c>
      <c r="F80" s="61"/>
      <c r="H80" s="23">
        <f>ROUND(D80*F80,0)</f>
        <v>0</v>
      </c>
      <c r="I80" s="23">
        <f>ROUND(D80*G80,0)</f>
        <v>0</v>
      </c>
    </row>
    <row r="81" spans="3:6" ht="12.75">
      <c r="C81" s="52"/>
      <c r="F81" s="51"/>
    </row>
    <row r="82" spans="1:9" ht="12.75">
      <c r="A82" s="26">
        <v>7</v>
      </c>
      <c r="B82" s="14" t="s">
        <v>214</v>
      </c>
      <c r="C82" s="21" t="s">
        <v>215</v>
      </c>
      <c r="D82" s="22">
        <v>90</v>
      </c>
      <c r="E82" s="14" t="s">
        <v>23</v>
      </c>
      <c r="H82" s="23">
        <f>ROUND(D82*F82,0)</f>
        <v>0</v>
      </c>
      <c r="I82" s="23">
        <f>ROUND(D82*G82,0)</f>
        <v>0</v>
      </c>
    </row>
    <row r="83" ht="12.75">
      <c r="C83" s="21"/>
    </row>
    <row r="84" spans="1:9" ht="12.75">
      <c r="A84" s="35"/>
      <c r="B84" s="16"/>
      <c r="C84" s="16" t="s">
        <v>14</v>
      </c>
      <c r="D84" s="17"/>
      <c r="E84" s="16"/>
      <c r="F84" s="18"/>
      <c r="G84" s="18"/>
      <c r="H84" s="18">
        <f>SUM(H67:H83)</f>
        <v>0</v>
      </c>
      <c r="I84" s="18">
        <f>SUM(I67:I83)</f>
        <v>0</v>
      </c>
    </row>
    <row r="85" spans="1:9" ht="16.5">
      <c r="A85" s="49" t="s">
        <v>48</v>
      </c>
      <c r="B85" s="50"/>
      <c r="C85" s="50"/>
      <c r="D85" s="50"/>
      <c r="E85" s="50"/>
      <c r="F85" s="50"/>
      <c r="G85" s="50"/>
      <c r="H85" s="50"/>
      <c r="I85" s="50"/>
    </row>
    <row r="86" spans="1:9" ht="25.5">
      <c r="A86" s="35" t="s">
        <v>3</v>
      </c>
      <c r="B86" s="16" t="s">
        <v>4</v>
      </c>
      <c r="C86" s="16" t="s">
        <v>5</v>
      </c>
      <c r="D86" s="17" t="s">
        <v>6</v>
      </c>
      <c r="E86" s="16" t="s">
        <v>7</v>
      </c>
      <c r="F86" s="18" t="s">
        <v>8</v>
      </c>
      <c r="G86" s="18" t="s">
        <v>9</v>
      </c>
      <c r="H86" s="18" t="s">
        <v>10</v>
      </c>
      <c r="I86" s="18" t="s">
        <v>11</v>
      </c>
    </row>
    <row r="87" spans="1:9" ht="51">
      <c r="A87" s="26">
        <v>1</v>
      </c>
      <c r="B87" s="14" t="s">
        <v>38</v>
      </c>
      <c r="C87" s="21" t="s">
        <v>40</v>
      </c>
      <c r="D87" s="22">
        <v>3</v>
      </c>
      <c r="E87" s="14" t="s">
        <v>39</v>
      </c>
      <c r="H87" s="23">
        <f>ROUND(D87*F87,0)</f>
        <v>0</v>
      </c>
      <c r="I87" s="23">
        <f>ROUND(D87*G87,0)</f>
        <v>0</v>
      </c>
    </row>
    <row r="89" spans="1:9" ht="51">
      <c r="A89" s="26">
        <v>2</v>
      </c>
      <c r="B89" s="14" t="s">
        <v>41</v>
      </c>
      <c r="C89" s="21" t="s">
        <v>42</v>
      </c>
      <c r="D89" s="22">
        <v>155</v>
      </c>
      <c r="E89" s="14" t="s">
        <v>25</v>
      </c>
      <c r="H89" s="23">
        <f>ROUND(D89*F89,0)</f>
        <v>0</v>
      </c>
      <c r="I89" s="23">
        <f>ROUND(D89*G89,0)</f>
        <v>0</v>
      </c>
    </row>
    <row r="91" spans="1:9" ht="63.75">
      <c r="A91" s="26">
        <v>3</v>
      </c>
      <c r="B91" s="14" t="s">
        <v>43</v>
      </c>
      <c r="C91" s="21" t="s">
        <v>44</v>
      </c>
      <c r="D91" s="22">
        <v>155</v>
      </c>
      <c r="E91" s="14" t="s">
        <v>25</v>
      </c>
      <c r="H91" s="23">
        <f>ROUND(D91*F91,0)</f>
        <v>0</v>
      </c>
      <c r="I91" s="23">
        <f>ROUND(D91*G91,0)</f>
        <v>0</v>
      </c>
    </row>
    <row r="92" ht="12.75">
      <c r="C92" s="21" t="s">
        <v>45</v>
      </c>
    </row>
    <row r="94" spans="1:9" ht="79.5" customHeight="1">
      <c r="A94" s="26">
        <v>4</v>
      </c>
      <c r="B94" s="14" t="s">
        <v>168</v>
      </c>
      <c r="C94" s="21" t="s">
        <v>219</v>
      </c>
      <c r="D94" s="22">
        <v>650</v>
      </c>
      <c r="E94" s="14" t="s">
        <v>25</v>
      </c>
      <c r="H94" s="23">
        <f>ROUND(D94*F94,0)</f>
        <v>0</v>
      </c>
      <c r="I94" s="23">
        <f>ROUND(D94*G94,0)</f>
        <v>0</v>
      </c>
    </row>
    <row r="95" ht="12.75">
      <c r="C95" s="21" t="s">
        <v>218</v>
      </c>
    </row>
    <row r="97" spans="1:9" ht="38.25">
      <c r="A97" s="26">
        <v>5</v>
      </c>
      <c r="B97" s="14" t="s">
        <v>149</v>
      </c>
      <c r="C97" s="21" t="s">
        <v>150</v>
      </c>
      <c r="D97" s="22">
        <v>40</v>
      </c>
      <c r="E97" s="14" t="s">
        <v>25</v>
      </c>
      <c r="H97" s="23">
        <f>ROUND(D97*F97,0)</f>
        <v>0</v>
      </c>
      <c r="I97" s="23">
        <f>ROUND(D97*G97,0)</f>
        <v>0</v>
      </c>
    </row>
    <row r="99" spans="1:9" ht="51">
      <c r="A99" s="26">
        <v>6</v>
      </c>
      <c r="B99" s="14" t="s">
        <v>46</v>
      </c>
      <c r="C99" s="21" t="s">
        <v>47</v>
      </c>
      <c r="D99" s="22">
        <v>40</v>
      </c>
      <c r="E99" s="14" t="s">
        <v>25</v>
      </c>
      <c r="H99" s="23">
        <f>ROUND(D99*F99,0)</f>
        <v>0</v>
      </c>
      <c r="I99" s="23">
        <f>ROUND(D99*G99,0)</f>
        <v>0</v>
      </c>
    </row>
    <row r="101" spans="1:9" ht="12.75">
      <c r="A101" s="35"/>
      <c r="B101" s="16"/>
      <c r="C101" s="16" t="s">
        <v>14</v>
      </c>
      <c r="D101" s="17"/>
      <c r="E101" s="16"/>
      <c r="F101" s="18"/>
      <c r="G101" s="18"/>
      <c r="H101" s="18">
        <f>ROUND(SUM(H87:H100),0)</f>
        <v>0</v>
      </c>
      <c r="I101" s="18">
        <f>ROUND(SUM(I87:I100),0)</f>
        <v>0</v>
      </c>
    </row>
    <row r="102" spans="1:9" ht="12.75">
      <c r="A102" s="36"/>
      <c r="B102" s="32"/>
      <c r="C102" s="32"/>
      <c r="D102" s="33"/>
      <c r="E102" s="32"/>
      <c r="F102" s="34"/>
      <c r="G102" s="34"/>
      <c r="H102" s="34"/>
      <c r="I102" s="34"/>
    </row>
    <row r="103" spans="1:9" ht="16.5">
      <c r="A103" s="49" t="s">
        <v>177</v>
      </c>
      <c r="B103" s="50"/>
      <c r="C103" s="50"/>
      <c r="D103" s="50"/>
      <c r="E103" s="50"/>
      <c r="F103" s="50"/>
      <c r="G103" s="50"/>
      <c r="H103" s="50"/>
      <c r="I103" s="50"/>
    </row>
    <row r="104" spans="1:9" ht="25.5">
      <c r="A104" s="35" t="s">
        <v>3</v>
      </c>
      <c r="B104" s="16" t="s">
        <v>4</v>
      </c>
      <c r="C104" s="16" t="s">
        <v>5</v>
      </c>
      <c r="D104" s="17" t="s">
        <v>6</v>
      </c>
      <c r="E104" s="16" t="s">
        <v>7</v>
      </c>
      <c r="F104" s="18" t="s">
        <v>8</v>
      </c>
      <c r="G104" s="18" t="s">
        <v>9</v>
      </c>
      <c r="H104" s="18" t="s">
        <v>10</v>
      </c>
      <c r="I104" s="18" t="s">
        <v>11</v>
      </c>
    </row>
    <row r="105" spans="1:9" ht="89.25">
      <c r="A105" s="26">
        <v>1</v>
      </c>
      <c r="B105" s="14" t="s">
        <v>49</v>
      </c>
      <c r="C105" s="31" t="s">
        <v>192</v>
      </c>
      <c r="D105" s="22">
        <v>150</v>
      </c>
      <c r="E105" s="14" t="s">
        <v>23</v>
      </c>
      <c r="H105" s="23">
        <f>ROUND(D105*F105,0)</f>
        <v>0</v>
      </c>
      <c r="I105" s="23">
        <f>ROUND(D105*G105,0)</f>
        <v>0</v>
      </c>
    </row>
    <row r="107" spans="1:9" ht="76.5">
      <c r="A107" s="26">
        <v>2</v>
      </c>
      <c r="B107" s="14" t="s">
        <v>50</v>
      </c>
      <c r="C107" s="31" t="s">
        <v>193</v>
      </c>
      <c r="D107" s="22">
        <v>25</v>
      </c>
      <c r="E107" s="14" t="s">
        <v>23</v>
      </c>
      <c r="H107" s="23">
        <f>ROUND(D107*F107,0)</f>
        <v>0</v>
      </c>
      <c r="I107" s="23">
        <f>ROUND(D107*G107,0)</f>
        <v>0</v>
      </c>
    </row>
    <row r="109" spans="1:9" ht="91.5">
      <c r="A109" s="26">
        <v>3</v>
      </c>
      <c r="B109" s="14" t="s">
        <v>51</v>
      </c>
      <c r="C109" s="31" t="s">
        <v>194</v>
      </c>
      <c r="D109" s="22">
        <v>200</v>
      </c>
      <c r="E109" s="14" t="s">
        <v>23</v>
      </c>
      <c r="H109" s="23">
        <f>ROUND(D109*F109,0)</f>
        <v>0</v>
      </c>
      <c r="I109" s="23">
        <f>ROUND(D109*G109,0)</f>
        <v>0</v>
      </c>
    </row>
    <row r="111" spans="1:9" ht="76.5">
      <c r="A111" s="26">
        <v>4</v>
      </c>
      <c r="B111" s="14" t="s">
        <v>52</v>
      </c>
      <c r="C111" s="31" t="s">
        <v>195</v>
      </c>
      <c r="D111" s="22">
        <v>50</v>
      </c>
      <c r="E111" s="14" t="s">
        <v>23</v>
      </c>
      <c r="H111" s="23">
        <f>ROUND(D111*F111,0)</f>
        <v>0</v>
      </c>
      <c r="I111" s="23">
        <f>ROUND(D111*G111,0)</f>
        <v>0</v>
      </c>
    </row>
    <row r="113" spans="1:9" ht="25.5">
      <c r="A113" s="26">
        <v>5</v>
      </c>
      <c r="B113" s="14" t="s">
        <v>53</v>
      </c>
      <c r="C113" s="21" t="s">
        <v>54</v>
      </c>
      <c r="D113" s="22">
        <v>30</v>
      </c>
      <c r="E113" s="14" t="s">
        <v>13</v>
      </c>
      <c r="H113" s="23">
        <f>ROUND(D113*F113,0)</f>
        <v>0</v>
      </c>
      <c r="I113" s="23">
        <f>ROUND(D113*G113,0)</f>
        <v>0</v>
      </c>
    </row>
    <row r="115" spans="1:9" ht="51">
      <c r="A115" s="26">
        <v>6</v>
      </c>
      <c r="B115" s="14" t="s">
        <v>55</v>
      </c>
      <c r="C115" s="21" t="s">
        <v>56</v>
      </c>
      <c r="D115" s="22">
        <v>8</v>
      </c>
      <c r="E115" s="14" t="s">
        <v>13</v>
      </c>
      <c r="H115" s="23">
        <f>ROUND(D115*F115,0)</f>
        <v>0</v>
      </c>
      <c r="I115" s="23">
        <f>ROUND(D115*G115,0)</f>
        <v>0</v>
      </c>
    </row>
    <row r="117" spans="1:9" ht="63.75">
      <c r="A117" s="26">
        <v>7</v>
      </c>
      <c r="B117" s="14" t="s">
        <v>57</v>
      </c>
      <c r="C117" s="21" t="s">
        <v>58</v>
      </c>
      <c r="D117" s="22">
        <v>16</v>
      </c>
      <c r="E117" s="14" t="s">
        <v>13</v>
      </c>
      <c r="H117" s="23">
        <f>ROUND(D117*F117,0)</f>
        <v>0</v>
      </c>
      <c r="I117" s="23">
        <f>ROUND(D117*G117,0)</f>
        <v>0</v>
      </c>
    </row>
    <row r="119" spans="1:9" ht="63.75">
      <c r="A119" s="26">
        <v>8</v>
      </c>
      <c r="B119" s="14" t="s">
        <v>59</v>
      </c>
      <c r="C119" s="21" t="s">
        <v>60</v>
      </c>
      <c r="D119" s="22">
        <v>1</v>
      </c>
      <c r="E119" s="14" t="s">
        <v>13</v>
      </c>
      <c r="H119" s="23">
        <f>ROUND(D119*F119,0)</f>
        <v>0</v>
      </c>
      <c r="I119" s="23">
        <f>ROUND(D119*G119,0)</f>
        <v>0</v>
      </c>
    </row>
    <row r="121" spans="1:9" ht="76.5">
      <c r="A121" s="26">
        <v>9</v>
      </c>
      <c r="B121" s="14" t="s">
        <v>61</v>
      </c>
      <c r="C121" s="21" t="s">
        <v>62</v>
      </c>
      <c r="D121" s="22">
        <v>1</v>
      </c>
      <c r="E121" s="14" t="s">
        <v>13</v>
      </c>
      <c r="H121" s="23">
        <f>ROUND(D121*F121,0)</f>
        <v>0</v>
      </c>
      <c r="I121" s="23">
        <f>ROUND(D121*G121,0)</f>
        <v>0</v>
      </c>
    </row>
    <row r="123" spans="1:9" ht="89.25">
      <c r="A123" s="26">
        <v>10</v>
      </c>
      <c r="B123" s="14" t="s">
        <v>63</v>
      </c>
      <c r="C123" s="31" t="s">
        <v>196</v>
      </c>
      <c r="D123" s="22">
        <v>5</v>
      </c>
      <c r="E123" s="14" t="s">
        <v>13</v>
      </c>
      <c r="H123" s="23">
        <f>ROUND(D123*F123,0)</f>
        <v>0</v>
      </c>
      <c r="I123" s="23">
        <f>ROUND(D123*G123,0)</f>
        <v>0</v>
      </c>
    </row>
    <row r="125" spans="1:9" ht="51">
      <c r="A125" s="26">
        <v>11</v>
      </c>
      <c r="B125" s="14" t="s">
        <v>64</v>
      </c>
      <c r="C125" s="21" t="s">
        <v>65</v>
      </c>
      <c r="D125" s="22">
        <v>5</v>
      </c>
      <c r="E125" s="14" t="s">
        <v>13</v>
      </c>
      <c r="H125" s="23">
        <f>ROUND(D125*F125,0)</f>
        <v>0</v>
      </c>
      <c r="I125" s="23">
        <f>ROUND(D125*G125,0)</f>
        <v>0</v>
      </c>
    </row>
    <row r="127" spans="1:9" ht="38.25">
      <c r="A127" s="26">
        <v>12</v>
      </c>
      <c r="B127" s="14" t="s">
        <v>66</v>
      </c>
      <c r="C127" s="21" t="s">
        <v>67</v>
      </c>
      <c r="D127" s="22">
        <v>10</v>
      </c>
      <c r="E127" s="14" t="s">
        <v>13</v>
      </c>
      <c r="H127" s="23">
        <f>ROUND(D127*F127,0)</f>
        <v>0</v>
      </c>
      <c r="I127" s="23">
        <f>ROUND(D127*G127,0)</f>
        <v>0</v>
      </c>
    </row>
    <row r="128" ht="12.75">
      <c r="C128" s="21"/>
    </row>
    <row r="129" spans="1:9" ht="76.5">
      <c r="A129" s="26">
        <v>13</v>
      </c>
      <c r="B129" s="63" t="s">
        <v>252</v>
      </c>
      <c r="C129" s="63" t="s">
        <v>253</v>
      </c>
      <c r="D129" s="23">
        <v>6</v>
      </c>
      <c r="E129" s="63" t="s">
        <v>23</v>
      </c>
      <c r="H129" s="23">
        <f>ROUND(D129*F129,0)</f>
        <v>0</v>
      </c>
      <c r="I129" s="23">
        <f>ROUND(D129*G129,0)</f>
        <v>0</v>
      </c>
    </row>
    <row r="130" spans="2:5" ht="12.75">
      <c r="B130" s="63"/>
      <c r="C130" s="63" t="s">
        <v>254</v>
      </c>
      <c r="D130" s="23"/>
      <c r="E130" s="63"/>
    </row>
    <row r="131" spans="2:5" ht="12.75">
      <c r="B131" s="63"/>
      <c r="C131" s="63"/>
      <c r="D131" s="23"/>
      <c r="E131" s="63"/>
    </row>
    <row r="132" spans="1:9" ht="76.5">
      <c r="A132" s="26">
        <v>14</v>
      </c>
      <c r="B132" s="63" t="s">
        <v>255</v>
      </c>
      <c r="C132" s="63" t="s">
        <v>256</v>
      </c>
      <c r="D132" s="23">
        <v>6</v>
      </c>
      <c r="E132" s="63" t="s">
        <v>13</v>
      </c>
      <c r="H132" s="23">
        <f>ROUND(D132*F132,0)</f>
        <v>0</v>
      </c>
      <c r="I132" s="23">
        <f>ROUND(D132*G132,0)</f>
        <v>0</v>
      </c>
    </row>
    <row r="133" spans="2:5" ht="12.75">
      <c r="B133" s="63"/>
      <c r="C133" s="63" t="s">
        <v>257</v>
      </c>
      <c r="D133" s="23"/>
      <c r="E133" s="63"/>
    </row>
    <row r="134" spans="2:5" ht="12.75">
      <c r="B134" s="63"/>
      <c r="C134" s="63"/>
      <c r="D134" s="23"/>
      <c r="E134" s="63"/>
    </row>
    <row r="135" spans="1:9" ht="51">
      <c r="A135" s="26">
        <v>15</v>
      </c>
      <c r="B135" s="63" t="s">
        <v>258</v>
      </c>
      <c r="C135" s="63" t="s">
        <v>259</v>
      </c>
      <c r="D135" s="23">
        <v>3</v>
      </c>
      <c r="E135" s="63" t="s">
        <v>13</v>
      </c>
      <c r="H135" s="23">
        <f>ROUND(D135*F135,0)</f>
        <v>0</v>
      </c>
      <c r="I135" s="23">
        <f>ROUND(D135*G135,0)</f>
        <v>0</v>
      </c>
    </row>
    <row r="136" spans="2:5" ht="12.75">
      <c r="B136" s="63"/>
      <c r="C136" s="63"/>
      <c r="D136" s="23"/>
      <c r="E136" s="63"/>
    </row>
    <row r="137" spans="1:9" ht="51">
      <c r="A137" s="26">
        <v>16</v>
      </c>
      <c r="B137" s="63" t="s">
        <v>151</v>
      </c>
      <c r="C137" s="63" t="s">
        <v>260</v>
      </c>
      <c r="D137" s="23">
        <v>3</v>
      </c>
      <c r="E137" s="63" t="s">
        <v>13</v>
      </c>
      <c r="H137" s="23">
        <f>ROUND(D137*F137,0)</f>
        <v>0</v>
      </c>
      <c r="I137" s="23">
        <f>ROUND(D137*G137,0)</f>
        <v>0</v>
      </c>
    </row>
    <row r="138" spans="2:5" ht="12.75">
      <c r="B138" s="63"/>
      <c r="C138" s="63"/>
      <c r="D138" s="23"/>
      <c r="E138" s="63"/>
    </row>
    <row r="139" spans="1:9" ht="51">
      <c r="A139" s="26">
        <v>17</v>
      </c>
      <c r="B139" s="63" t="s">
        <v>261</v>
      </c>
      <c r="C139" s="63" t="s">
        <v>262</v>
      </c>
      <c r="D139" s="23">
        <v>6</v>
      </c>
      <c r="E139" s="63" t="s">
        <v>13</v>
      </c>
      <c r="H139" s="23">
        <f>ROUND(D139*F139,0)</f>
        <v>0</v>
      </c>
      <c r="I139" s="23">
        <f>ROUND(D139*G139,0)</f>
        <v>0</v>
      </c>
    </row>
    <row r="140" spans="2:5" ht="12.75">
      <c r="B140" s="63"/>
      <c r="C140" s="63"/>
      <c r="D140" s="23"/>
      <c r="E140" s="63"/>
    </row>
    <row r="141" spans="1:9" ht="38.25">
      <c r="A141" s="26">
        <v>18</v>
      </c>
      <c r="B141" s="14" t="s">
        <v>151</v>
      </c>
      <c r="C141" s="21" t="s">
        <v>266</v>
      </c>
      <c r="D141" s="22">
        <v>1</v>
      </c>
      <c r="E141" s="14" t="s">
        <v>267</v>
      </c>
      <c r="H141" s="23">
        <f>ROUND(D141*F141,0)</f>
        <v>0</v>
      </c>
      <c r="I141" s="23">
        <f>ROUND(D141*G141,0)</f>
        <v>0</v>
      </c>
    </row>
    <row r="142" spans="3:9" ht="12.75">
      <c r="C142" s="21"/>
      <c r="H142" s="23">
        <f>ROUND(D142*F142,0)</f>
        <v>0</v>
      </c>
      <c r="I142" s="23">
        <f>ROUND(D142*G142,0)</f>
        <v>0</v>
      </c>
    </row>
    <row r="143" spans="1:9" ht="25.5">
      <c r="A143" s="26">
        <v>19</v>
      </c>
      <c r="B143" s="14" t="s">
        <v>151</v>
      </c>
      <c r="C143" s="14" t="s">
        <v>210</v>
      </c>
      <c r="D143" s="22">
        <v>4</v>
      </c>
      <c r="E143" s="14" t="s">
        <v>13</v>
      </c>
      <c r="H143" s="23">
        <f>ROUND(D143*F143,0)</f>
        <v>0</v>
      </c>
      <c r="I143" s="23">
        <f>ROUND(D143*G143,0)</f>
        <v>0</v>
      </c>
    </row>
    <row r="145" spans="1:9" ht="25.5">
      <c r="A145" s="26">
        <v>20</v>
      </c>
      <c r="B145" s="14" t="s">
        <v>151</v>
      </c>
      <c r="C145" s="21" t="s">
        <v>208</v>
      </c>
      <c r="D145" s="22">
        <v>1</v>
      </c>
      <c r="E145" s="14" t="s">
        <v>13</v>
      </c>
      <c r="H145" s="23">
        <f>ROUND(D145*F145,0)</f>
        <v>0</v>
      </c>
      <c r="I145" s="23">
        <f>ROUND(D145*G145,0)</f>
        <v>0</v>
      </c>
    </row>
    <row r="146" spans="1:9" ht="12.75">
      <c r="A146" s="35"/>
      <c r="B146" s="16"/>
      <c r="C146" s="16" t="s">
        <v>14</v>
      </c>
      <c r="D146" s="17"/>
      <c r="E146" s="16"/>
      <c r="F146" s="18"/>
      <c r="G146" s="18"/>
      <c r="H146" s="18">
        <f>SUM(H105:H145)</f>
        <v>0</v>
      </c>
      <c r="I146" s="18">
        <f>SUM(I105:I145)</f>
        <v>0</v>
      </c>
    </row>
    <row r="147" spans="1:9" ht="12.75">
      <c r="A147" s="36"/>
      <c r="B147" s="32"/>
      <c r="C147" s="32"/>
      <c r="D147" s="33"/>
      <c r="E147" s="32"/>
      <c r="F147" s="34"/>
      <c r="G147" s="34"/>
      <c r="H147" s="34"/>
      <c r="I147" s="34"/>
    </row>
    <row r="148" spans="1:9" ht="16.5">
      <c r="A148" s="49" t="s">
        <v>178</v>
      </c>
      <c r="B148" s="50"/>
      <c r="C148" s="50"/>
      <c r="D148" s="50"/>
      <c r="E148" s="50"/>
      <c r="F148" s="50"/>
      <c r="G148" s="50"/>
      <c r="H148" s="50"/>
      <c r="I148" s="50"/>
    </row>
    <row r="149" spans="1:9" ht="25.5">
      <c r="A149" s="35" t="s">
        <v>3</v>
      </c>
      <c r="B149" s="16" t="s">
        <v>4</v>
      </c>
      <c r="C149" s="16" t="s">
        <v>5</v>
      </c>
      <c r="D149" s="17" t="s">
        <v>6</v>
      </c>
      <c r="E149" s="16" t="s">
        <v>7</v>
      </c>
      <c r="F149" s="18" t="s">
        <v>8</v>
      </c>
      <c r="G149" s="18" t="s">
        <v>9</v>
      </c>
      <c r="H149" s="18" t="s">
        <v>10</v>
      </c>
      <c r="I149" s="18" t="s">
        <v>11</v>
      </c>
    </row>
    <row r="150" spans="1:9" ht="76.5">
      <c r="A150" s="26">
        <v>1</v>
      </c>
      <c r="B150" s="14" t="s">
        <v>69</v>
      </c>
      <c r="C150" s="21" t="s">
        <v>70</v>
      </c>
      <c r="D150" s="22">
        <v>35</v>
      </c>
      <c r="E150" s="14" t="s">
        <v>23</v>
      </c>
      <c r="H150" s="23">
        <f>ROUND(D150*F150,0)</f>
        <v>0</v>
      </c>
      <c r="I150" s="23">
        <f>ROUND(D150*G150,0)</f>
        <v>0</v>
      </c>
    </row>
    <row r="151" ht="38.25">
      <c r="C151" s="21" t="s">
        <v>71</v>
      </c>
    </row>
    <row r="153" spans="1:9" ht="76.5">
      <c r="A153" s="26">
        <v>2</v>
      </c>
      <c r="B153" s="14" t="s">
        <v>72</v>
      </c>
      <c r="C153" s="21" t="s">
        <v>70</v>
      </c>
      <c r="D153" s="22">
        <v>20</v>
      </c>
      <c r="E153" s="14" t="s">
        <v>23</v>
      </c>
      <c r="H153" s="23">
        <f>ROUND(D153*F153,0)</f>
        <v>0</v>
      </c>
      <c r="I153" s="23">
        <f>ROUND(D153*G153,0)</f>
        <v>0</v>
      </c>
    </row>
    <row r="154" ht="38.25">
      <c r="C154" s="21" t="s">
        <v>73</v>
      </c>
    </row>
    <row r="155" ht="12.75">
      <c r="C155" s="21"/>
    </row>
    <row r="156" spans="1:9" ht="63.75">
      <c r="A156" s="26">
        <v>3</v>
      </c>
      <c r="B156" s="14" t="s">
        <v>263</v>
      </c>
      <c r="C156" s="21" t="s">
        <v>264</v>
      </c>
      <c r="D156" s="22">
        <v>1.884</v>
      </c>
      <c r="E156" s="14" t="s">
        <v>25</v>
      </c>
      <c r="H156" s="23">
        <f>ROUND(D156*F156,0)</f>
        <v>0</v>
      </c>
      <c r="I156" s="23">
        <f>ROUND(D156*G156,0)</f>
        <v>0</v>
      </c>
    </row>
    <row r="157" ht="38.25">
      <c r="C157" s="21" t="s">
        <v>265</v>
      </c>
    </row>
    <row r="158" ht="12.75">
      <c r="C158" s="21"/>
    </row>
    <row r="159" spans="1:9" ht="12.75">
      <c r="A159" s="35"/>
      <c r="B159" s="16"/>
      <c r="C159" s="16" t="s">
        <v>14</v>
      </c>
      <c r="D159" s="17"/>
      <c r="E159" s="16"/>
      <c r="F159" s="18"/>
      <c r="G159" s="18"/>
      <c r="H159" s="18">
        <f>ROUND(SUM(H150:H157),0)</f>
        <v>0</v>
      </c>
      <c r="I159" s="18">
        <f>ROUND(SUM(I150:I157),0)</f>
        <v>0</v>
      </c>
    </row>
    <row r="160" spans="1:9" ht="12.75">
      <c r="A160" s="36"/>
      <c r="B160" s="32"/>
      <c r="C160" s="32"/>
      <c r="D160" s="33"/>
      <c r="E160" s="32"/>
      <c r="F160" s="34"/>
      <c r="G160" s="34"/>
      <c r="H160" s="34"/>
      <c r="I160" s="34"/>
    </row>
    <row r="161" spans="1:9" ht="16.5">
      <c r="A161" s="49" t="s">
        <v>179</v>
      </c>
      <c r="B161" s="50"/>
      <c r="C161" s="50"/>
      <c r="D161" s="50"/>
      <c r="E161" s="50"/>
      <c r="F161" s="50"/>
      <c r="G161" s="50"/>
      <c r="H161" s="50"/>
      <c r="I161" s="50"/>
    </row>
    <row r="162" spans="1:9" ht="25.5">
      <c r="A162" s="35" t="s">
        <v>3</v>
      </c>
      <c r="B162" s="16" t="s">
        <v>4</v>
      </c>
      <c r="C162" s="16" t="s">
        <v>5</v>
      </c>
      <c r="D162" s="17" t="s">
        <v>6</v>
      </c>
      <c r="E162" s="16" t="s">
        <v>7</v>
      </c>
      <c r="F162" s="18" t="s">
        <v>8</v>
      </c>
      <c r="G162" s="18" t="s">
        <v>9</v>
      </c>
      <c r="H162" s="18" t="s">
        <v>10</v>
      </c>
      <c r="I162" s="18" t="s">
        <v>11</v>
      </c>
    </row>
    <row r="163" spans="1:9" ht="102">
      <c r="A163" s="26">
        <v>1</v>
      </c>
      <c r="B163" s="14" t="s">
        <v>75</v>
      </c>
      <c r="C163" s="31" t="s">
        <v>197</v>
      </c>
      <c r="D163" s="22">
        <v>22</v>
      </c>
      <c r="E163" s="14" t="s">
        <v>23</v>
      </c>
      <c r="H163" s="23">
        <f>ROUND(D163*F163,0)</f>
        <v>0</v>
      </c>
      <c r="I163" s="23">
        <f>ROUND(D163*G163,0)</f>
        <v>0</v>
      </c>
    </row>
    <row r="165" spans="1:9" ht="102">
      <c r="A165" s="26">
        <v>2</v>
      </c>
      <c r="B165" s="14" t="s">
        <v>76</v>
      </c>
      <c r="C165" s="31" t="s">
        <v>198</v>
      </c>
      <c r="D165" s="22">
        <v>22</v>
      </c>
      <c r="E165" s="14" t="s">
        <v>23</v>
      </c>
      <c r="H165" s="23">
        <f>ROUND(D165*F165,0)</f>
        <v>0</v>
      </c>
      <c r="I165" s="23">
        <f>ROUND(D165*G165,0)</f>
        <v>0</v>
      </c>
    </row>
    <row r="167" spans="1:9" ht="63.75">
      <c r="A167" s="26">
        <v>3</v>
      </c>
      <c r="B167" s="14" t="s">
        <v>77</v>
      </c>
      <c r="C167" s="21" t="s">
        <v>78</v>
      </c>
      <c r="D167" s="22">
        <v>10</v>
      </c>
      <c r="E167" s="14" t="s">
        <v>23</v>
      </c>
      <c r="H167" s="23">
        <f>ROUND(D167*F167,0)</f>
        <v>0</v>
      </c>
      <c r="I167" s="23">
        <f>ROUND(D167*G167,0)</f>
        <v>0</v>
      </c>
    </row>
    <row r="169" spans="1:9" ht="63.75">
      <c r="A169" s="26">
        <v>4</v>
      </c>
      <c r="B169" s="14" t="s">
        <v>79</v>
      </c>
      <c r="C169" s="21" t="s">
        <v>80</v>
      </c>
      <c r="D169" s="22">
        <v>12</v>
      </c>
      <c r="E169" s="14" t="s">
        <v>23</v>
      </c>
      <c r="H169" s="23">
        <f>ROUND(D169*F169,0)</f>
        <v>0</v>
      </c>
      <c r="I169" s="23">
        <f>ROUND(D169*G169,0)</f>
        <v>0</v>
      </c>
    </row>
    <row r="171" spans="1:9" ht="63.75">
      <c r="A171" s="26">
        <v>5</v>
      </c>
      <c r="B171" s="14" t="s">
        <v>81</v>
      </c>
      <c r="C171" s="21" t="s">
        <v>82</v>
      </c>
      <c r="D171" s="22">
        <v>5</v>
      </c>
      <c r="E171" s="14" t="s">
        <v>23</v>
      </c>
      <c r="H171" s="23">
        <f>ROUND(D171*F171,0)</f>
        <v>0</v>
      </c>
      <c r="I171" s="23">
        <f>ROUND(D171*G171,0)</f>
        <v>0</v>
      </c>
    </row>
    <row r="173" spans="1:9" ht="114.75">
      <c r="A173" s="26">
        <v>6</v>
      </c>
      <c r="B173" s="14" t="s">
        <v>83</v>
      </c>
      <c r="C173" s="31" t="s">
        <v>199</v>
      </c>
      <c r="D173" s="22">
        <v>15</v>
      </c>
      <c r="E173" s="14" t="s">
        <v>23</v>
      </c>
      <c r="H173" s="23">
        <f>ROUND(D173*F173,0)</f>
        <v>0</v>
      </c>
      <c r="I173" s="23">
        <f>ROUND(D173*G173,0)</f>
        <v>0</v>
      </c>
    </row>
    <row r="175" spans="1:9" ht="12.75">
      <c r="A175" s="35"/>
      <c r="B175" s="16"/>
      <c r="C175" s="16" t="s">
        <v>14</v>
      </c>
      <c r="D175" s="17"/>
      <c r="E175" s="16"/>
      <c r="F175" s="18"/>
      <c r="G175" s="18"/>
      <c r="H175" s="18">
        <f>ROUND(SUM(H163:H174),0)</f>
        <v>0</v>
      </c>
      <c r="I175" s="18">
        <f>ROUND(SUM(I163:I174),0)</f>
        <v>0</v>
      </c>
    </row>
    <row r="176" spans="1:9" ht="12.75">
      <c r="A176" s="36"/>
      <c r="B176" s="32"/>
      <c r="C176" s="32"/>
      <c r="D176" s="33"/>
      <c r="E176" s="32"/>
      <c r="F176" s="34"/>
      <c r="G176" s="34"/>
      <c r="H176" s="34"/>
      <c r="I176" s="34"/>
    </row>
    <row r="177" spans="1:9" ht="16.5">
      <c r="A177" s="49" t="s">
        <v>129</v>
      </c>
      <c r="B177" s="50"/>
      <c r="C177" s="50"/>
      <c r="D177" s="50"/>
      <c r="E177" s="50"/>
      <c r="F177" s="50"/>
      <c r="G177" s="50"/>
      <c r="H177" s="50"/>
      <c r="I177" s="50"/>
    </row>
    <row r="178" spans="1:9" ht="25.5">
      <c r="A178" s="35" t="s">
        <v>3</v>
      </c>
      <c r="B178" s="16" t="s">
        <v>4</v>
      </c>
      <c r="C178" s="16" t="s">
        <v>5</v>
      </c>
      <c r="D178" s="17" t="s">
        <v>6</v>
      </c>
      <c r="E178" s="16" t="s">
        <v>7</v>
      </c>
      <c r="F178" s="18" t="s">
        <v>8</v>
      </c>
      <c r="G178" s="18" t="s">
        <v>9</v>
      </c>
      <c r="H178" s="18" t="s">
        <v>10</v>
      </c>
      <c r="I178" s="18" t="s">
        <v>11</v>
      </c>
    </row>
    <row r="179" spans="1:9" ht="63.75">
      <c r="A179" s="26">
        <v>1</v>
      </c>
      <c r="B179" s="14" t="s">
        <v>85</v>
      </c>
      <c r="C179" s="21" t="s">
        <v>86</v>
      </c>
      <c r="D179" s="22">
        <v>5</v>
      </c>
      <c r="E179" s="14" t="s">
        <v>13</v>
      </c>
      <c r="H179" s="23">
        <f>ROUND(D179*F179,0)</f>
        <v>0</v>
      </c>
      <c r="I179" s="23">
        <f>ROUND(D179*G179,0)</f>
        <v>0</v>
      </c>
    </row>
    <row r="181" spans="1:9" ht="76.5">
      <c r="A181" s="26">
        <v>2</v>
      </c>
      <c r="B181" s="14" t="s">
        <v>87</v>
      </c>
      <c r="C181" s="21" t="s">
        <v>88</v>
      </c>
      <c r="D181" s="22">
        <v>3</v>
      </c>
      <c r="E181" s="14" t="s">
        <v>13</v>
      </c>
      <c r="H181" s="23">
        <f>ROUND(D181*F181,0)</f>
        <v>0</v>
      </c>
      <c r="I181" s="23">
        <f>ROUND(D181*G181,0)</f>
        <v>0</v>
      </c>
    </row>
    <row r="183" spans="1:9" ht="51">
      <c r="A183" s="26">
        <v>3</v>
      </c>
      <c r="B183" s="14" t="s">
        <v>89</v>
      </c>
      <c r="C183" s="21" t="s">
        <v>90</v>
      </c>
      <c r="D183" s="22">
        <v>2</v>
      </c>
      <c r="E183" s="14" t="s">
        <v>13</v>
      </c>
      <c r="H183" s="23">
        <f>ROUND(D183*F183,0)</f>
        <v>0</v>
      </c>
      <c r="I183" s="23">
        <f>ROUND(D183*G183,0)</f>
        <v>0</v>
      </c>
    </row>
    <row r="185" spans="1:9" ht="51">
      <c r="A185" s="26">
        <v>4</v>
      </c>
      <c r="B185" s="14" t="s">
        <v>91</v>
      </c>
      <c r="C185" s="21" t="s">
        <v>92</v>
      </c>
      <c r="D185" s="22">
        <v>2</v>
      </c>
      <c r="E185" s="14" t="s">
        <v>13</v>
      </c>
      <c r="H185" s="23">
        <f>ROUND(D185*F185,0)</f>
        <v>0</v>
      </c>
      <c r="I185" s="23">
        <f>ROUND(D185*G185,0)</f>
        <v>0</v>
      </c>
    </row>
    <row r="187" spans="1:9" ht="63.75">
      <c r="A187" s="26">
        <v>5</v>
      </c>
      <c r="B187" s="14" t="s">
        <v>93</v>
      </c>
      <c r="C187" s="21" t="s">
        <v>94</v>
      </c>
      <c r="D187" s="22">
        <v>2</v>
      </c>
      <c r="E187" s="14" t="s">
        <v>13</v>
      </c>
      <c r="H187" s="23">
        <f>ROUND(D187*F187,0)</f>
        <v>0</v>
      </c>
      <c r="I187" s="23">
        <f>ROUND(D187*G187,0)</f>
        <v>0</v>
      </c>
    </row>
    <row r="189" spans="1:9" ht="63.75">
      <c r="A189" s="26">
        <v>6</v>
      </c>
      <c r="B189" s="14" t="s">
        <v>95</v>
      </c>
      <c r="C189" s="21" t="s">
        <v>96</v>
      </c>
      <c r="D189" s="22">
        <v>2</v>
      </c>
      <c r="E189" s="14" t="s">
        <v>13</v>
      </c>
      <c r="H189" s="23">
        <f>ROUND(D189*F189,0)</f>
        <v>0</v>
      </c>
      <c r="I189" s="23">
        <f>ROUND(D189*G189,0)</f>
        <v>0</v>
      </c>
    </row>
    <row r="191" spans="1:9" ht="76.5">
      <c r="A191" s="26">
        <v>7</v>
      </c>
      <c r="B191" s="14" t="s">
        <v>97</v>
      </c>
      <c r="C191" s="21" t="s">
        <v>98</v>
      </c>
      <c r="D191" s="22">
        <v>4</v>
      </c>
      <c r="E191" s="14" t="s">
        <v>13</v>
      </c>
      <c r="H191" s="23">
        <f>ROUND(D191*F191,0)</f>
        <v>0</v>
      </c>
      <c r="I191" s="23">
        <f>ROUND(D191*G191,0)</f>
        <v>0</v>
      </c>
    </row>
    <row r="193" spans="1:9" ht="63.75">
      <c r="A193" s="26">
        <v>8</v>
      </c>
      <c r="B193" s="27" t="s">
        <v>99</v>
      </c>
      <c r="C193" s="28" t="s">
        <v>100</v>
      </c>
      <c r="D193" s="29">
        <v>2</v>
      </c>
      <c r="E193" s="27" t="s">
        <v>13</v>
      </c>
      <c r="F193" s="30"/>
      <c r="G193" s="30"/>
      <c r="H193" s="30">
        <f>ROUND(D193*F193,0)</f>
        <v>0</v>
      </c>
      <c r="I193" s="30">
        <f>ROUND(D193*G193,0)</f>
        <v>0</v>
      </c>
    </row>
    <row r="195" spans="1:9" ht="25.5">
      <c r="A195" s="26">
        <v>9</v>
      </c>
      <c r="B195" s="14" t="s">
        <v>200</v>
      </c>
      <c r="C195" s="21" t="s">
        <v>201</v>
      </c>
      <c r="D195" s="22">
        <v>1</v>
      </c>
      <c r="E195" s="14" t="s">
        <v>13</v>
      </c>
      <c r="H195" s="23">
        <f>ROUND(D195*F195,0)</f>
        <v>0</v>
      </c>
      <c r="I195" s="23">
        <f>ROUND(D195*G195,0)</f>
        <v>0</v>
      </c>
    </row>
    <row r="197" spans="1:9" ht="63.75">
      <c r="A197" s="26">
        <v>10</v>
      </c>
      <c r="B197" s="14" t="s">
        <v>101</v>
      </c>
      <c r="C197" s="21" t="s">
        <v>102</v>
      </c>
      <c r="D197" s="22">
        <v>3</v>
      </c>
      <c r="E197" s="14" t="s">
        <v>13</v>
      </c>
      <c r="H197" s="23">
        <f>ROUND(D197*F197,0)</f>
        <v>0</v>
      </c>
      <c r="I197" s="23">
        <f>ROUND(D197*G197,0)</f>
        <v>0</v>
      </c>
    </row>
    <row r="199" spans="1:9" ht="38.25">
      <c r="A199" s="26">
        <v>11</v>
      </c>
      <c r="B199" s="14" t="s">
        <v>103</v>
      </c>
      <c r="C199" s="21" t="s">
        <v>104</v>
      </c>
      <c r="D199" s="22">
        <v>3</v>
      </c>
      <c r="E199" s="14" t="s">
        <v>13</v>
      </c>
      <c r="H199" s="23">
        <f>ROUND(D199*F199,0)</f>
        <v>0</v>
      </c>
      <c r="I199" s="23">
        <f>ROUND(D199*G199,0)</f>
        <v>0</v>
      </c>
    </row>
    <row r="201" spans="1:9" ht="66" customHeight="1">
      <c r="A201" s="26">
        <v>12</v>
      </c>
      <c r="B201" s="14" t="s">
        <v>105</v>
      </c>
      <c r="C201" s="21" t="s">
        <v>106</v>
      </c>
      <c r="D201" s="22">
        <v>3</v>
      </c>
      <c r="E201" s="14" t="s">
        <v>13</v>
      </c>
      <c r="H201" s="23">
        <f>ROUND(D201*F201,0)</f>
        <v>0</v>
      </c>
      <c r="I201" s="23">
        <f>ROUND(D201*G201,0)</f>
        <v>0</v>
      </c>
    </row>
    <row r="203" spans="1:9" ht="51">
      <c r="A203" s="26">
        <v>13</v>
      </c>
      <c r="B203" s="14" t="s">
        <v>107</v>
      </c>
      <c r="C203" s="21" t="s">
        <v>108</v>
      </c>
      <c r="D203" s="22">
        <v>3</v>
      </c>
      <c r="E203" s="14" t="s">
        <v>13</v>
      </c>
      <c r="H203" s="23">
        <f>ROUND(D203*F203,0)</f>
        <v>0</v>
      </c>
      <c r="I203" s="23">
        <f>ROUND(D203*G203,0)</f>
        <v>0</v>
      </c>
    </row>
    <row r="205" spans="1:9" ht="51">
      <c r="A205" s="26">
        <v>14</v>
      </c>
      <c r="B205" s="14" t="s">
        <v>109</v>
      </c>
      <c r="C205" s="21" t="s">
        <v>110</v>
      </c>
      <c r="D205" s="22">
        <v>14</v>
      </c>
      <c r="E205" s="14" t="s">
        <v>13</v>
      </c>
      <c r="H205" s="23">
        <f>ROUND(D205*F205,0)</f>
        <v>0</v>
      </c>
      <c r="I205" s="23">
        <f>ROUND(D205*G205,0)</f>
        <v>0</v>
      </c>
    </row>
    <row r="207" spans="1:9" ht="63.75">
      <c r="A207" s="26">
        <v>15</v>
      </c>
      <c r="B207" s="14" t="s">
        <v>111</v>
      </c>
      <c r="C207" s="21" t="s">
        <v>112</v>
      </c>
      <c r="D207" s="22">
        <v>1</v>
      </c>
      <c r="E207" s="14" t="s">
        <v>13</v>
      </c>
      <c r="H207" s="23">
        <f>ROUND(D207*F207,0)</f>
        <v>0</v>
      </c>
      <c r="I207" s="23">
        <f>ROUND(D207*G207,0)</f>
        <v>0</v>
      </c>
    </row>
    <row r="209" spans="1:9" ht="63.75">
      <c r="A209" s="26">
        <v>16</v>
      </c>
      <c r="B209" s="14" t="s">
        <v>113</v>
      </c>
      <c r="C209" s="21" t="s">
        <v>114</v>
      </c>
      <c r="D209" s="22">
        <v>1</v>
      </c>
      <c r="E209" s="14" t="s">
        <v>13</v>
      </c>
      <c r="H209" s="23">
        <f>ROUND(D209*F209,0)</f>
        <v>0</v>
      </c>
      <c r="I209" s="23">
        <f>ROUND(D209*G209,0)</f>
        <v>0</v>
      </c>
    </row>
    <row r="211" spans="1:9" ht="76.5">
      <c r="A211" s="26">
        <v>17</v>
      </c>
      <c r="B211" s="14" t="s">
        <v>115</v>
      </c>
      <c r="C211" s="21" t="s">
        <v>225</v>
      </c>
      <c r="D211" s="22">
        <v>3</v>
      </c>
      <c r="E211" s="14" t="s">
        <v>13</v>
      </c>
      <c r="H211" s="23">
        <f>ROUND(D211*F211,0)</f>
        <v>0</v>
      </c>
      <c r="I211" s="23">
        <f>ROUND(D211*G211,0)</f>
        <v>0</v>
      </c>
    </row>
    <row r="212" ht="12.75">
      <c r="C212" s="21" t="s">
        <v>226</v>
      </c>
    </row>
    <row r="214" spans="1:9" ht="63.75">
      <c r="A214" s="26">
        <v>18</v>
      </c>
      <c r="B214" s="14" t="s">
        <v>116</v>
      </c>
      <c r="C214" s="21" t="s">
        <v>117</v>
      </c>
      <c r="D214" s="22">
        <v>1</v>
      </c>
      <c r="E214" s="14" t="s">
        <v>13</v>
      </c>
      <c r="H214" s="23">
        <f>ROUND(D214*F214,0)</f>
        <v>0</v>
      </c>
      <c r="I214" s="23">
        <f>ROUND(D214*G214,0)</f>
        <v>0</v>
      </c>
    </row>
    <row r="216" spans="1:9" ht="51">
      <c r="A216" s="26">
        <v>19</v>
      </c>
      <c r="B216" s="14" t="s">
        <v>118</v>
      </c>
      <c r="C216" s="21" t="s">
        <v>119</v>
      </c>
      <c r="D216" s="22">
        <v>1</v>
      </c>
      <c r="E216" s="14" t="s">
        <v>13</v>
      </c>
      <c r="H216" s="23">
        <f>ROUND(D216*F216,0)</f>
        <v>0</v>
      </c>
      <c r="I216" s="23">
        <f>ROUND(D216*G216,0)</f>
        <v>0</v>
      </c>
    </row>
    <row r="218" spans="1:9" ht="51">
      <c r="A218" s="26">
        <v>20</v>
      </c>
      <c r="B218" s="14" t="s">
        <v>120</v>
      </c>
      <c r="C218" s="21" t="s">
        <v>121</v>
      </c>
      <c r="D218" s="22">
        <v>4</v>
      </c>
      <c r="E218" s="14" t="s">
        <v>13</v>
      </c>
      <c r="H218" s="23">
        <f>ROUND(D218*F218,0)</f>
        <v>0</v>
      </c>
      <c r="I218" s="23">
        <f>ROUND(D218*G218,0)</f>
        <v>0</v>
      </c>
    </row>
    <row r="220" spans="1:9" ht="63.75">
      <c r="A220" s="26">
        <v>21</v>
      </c>
      <c r="B220" s="14" t="s">
        <v>122</v>
      </c>
      <c r="C220" s="21" t="s">
        <v>123</v>
      </c>
      <c r="D220" s="22">
        <v>1</v>
      </c>
      <c r="E220" s="14" t="s">
        <v>13</v>
      </c>
      <c r="H220" s="23">
        <f>ROUND(D220*F220,0)</f>
        <v>0</v>
      </c>
      <c r="I220" s="23">
        <f>ROUND(D220*G220,0)</f>
        <v>0</v>
      </c>
    </row>
    <row r="222" spans="1:9" ht="63.75">
      <c r="A222" s="26">
        <v>22</v>
      </c>
      <c r="B222" s="14" t="s">
        <v>124</v>
      </c>
      <c r="C222" s="21" t="s">
        <v>125</v>
      </c>
      <c r="D222" s="22">
        <v>2</v>
      </c>
      <c r="E222" s="14" t="s">
        <v>13</v>
      </c>
      <c r="H222" s="23">
        <f>ROUND(D222*F222,0)</f>
        <v>0</v>
      </c>
      <c r="I222" s="23">
        <f>ROUND(D222*G222,0)</f>
        <v>0</v>
      </c>
    </row>
    <row r="224" spans="1:9" ht="76.5">
      <c r="A224" s="26">
        <v>23</v>
      </c>
      <c r="B224" s="14" t="s">
        <v>126</v>
      </c>
      <c r="C224" s="31" t="s">
        <v>209</v>
      </c>
      <c r="D224" s="22">
        <v>1</v>
      </c>
      <c r="E224" s="14" t="s">
        <v>13</v>
      </c>
      <c r="H224" s="23">
        <f>ROUND(D224*F224,0)</f>
        <v>0</v>
      </c>
      <c r="I224" s="23">
        <f>ROUND(D224*G224,0)</f>
        <v>0</v>
      </c>
    </row>
    <row r="225" ht="12.75">
      <c r="C225" s="31"/>
    </row>
    <row r="226" spans="1:9" ht="51">
      <c r="A226" s="26">
        <v>24</v>
      </c>
      <c r="B226" s="14" t="s">
        <v>91</v>
      </c>
      <c r="C226" s="21" t="s">
        <v>92</v>
      </c>
      <c r="D226" s="22">
        <v>3</v>
      </c>
      <c r="E226" s="14" t="s">
        <v>13</v>
      </c>
      <c r="H226" s="23">
        <f>ROUND(D226*F226,0)</f>
        <v>0</v>
      </c>
      <c r="I226" s="23">
        <f>ROUND(D226*G226,0)</f>
        <v>0</v>
      </c>
    </row>
    <row r="227" ht="12.75">
      <c r="C227" s="31"/>
    </row>
    <row r="228" spans="1:9" ht="63.75">
      <c r="A228" s="26">
        <v>25</v>
      </c>
      <c r="B228" s="14" t="s">
        <v>95</v>
      </c>
      <c r="C228" s="21" t="s">
        <v>96</v>
      </c>
      <c r="D228" s="22">
        <v>3</v>
      </c>
      <c r="E228" s="14" t="s">
        <v>13</v>
      </c>
      <c r="H228" s="23">
        <f>ROUND(D228*F228,0)</f>
        <v>0</v>
      </c>
      <c r="I228" s="23">
        <f>ROUND(D228*G228,0)</f>
        <v>0</v>
      </c>
    </row>
    <row r="229" ht="12.75">
      <c r="C229" s="31"/>
    </row>
    <row r="230" spans="1:9" ht="76.5">
      <c r="A230" s="26">
        <v>26</v>
      </c>
      <c r="B230" s="14" t="s">
        <v>97</v>
      </c>
      <c r="C230" s="21" t="s">
        <v>98</v>
      </c>
      <c r="D230" s="22">
        <v>3</v>
      </c>
      <c r="E230" s="14" t="s">
        <v>13</v>
      </c>
      <c r="H230" s="23">
        <f>ROUND(D230*F230,0)</f>
        <v>0</v>
      </c>
      <c r="I230" s="23">
        <f>ROUND(D230*G230,0)</f>
        <v>0</v>
      </c>
    </row>
    <row r="231" ht="12.75">
      <c r="C231" s="31"/>
    </row>
    <row r="232" spans="1:9" ht="63.75">
      <c r="A232" s="26">
        <v>27</v>
      </c>
      <c r="B232" s="14" t="s">
        <v>227</v>
      </c>
      <c r="C232" s="21" t="s">
        <v>228</v>
      </c>
      <c r="D232" s="22">
        <v>3</v>
      </c>
      <c r="E232" s="14" t="s">
        <v>13</v>
      </c>
      <c r="H232" s="23">
        <f>ROUND(D232*F232,0)</f>
        <v>0</v>
      </c>
      <c r="I232" s="23">
        <f>ROUND(D232*G232,0)</f>
        <v>0</v>
      </c>
    </row>
    <row r="233" ht="12.75">
      <c r="C233" s="31"/>
    </row>
    <row r="234" spans="1:9" ht="76.5">
      <c r="A234" s="26">
        <v>28</v>
      </c>
      <c r="B234" s="14" t="s">
        <v>229</v>
      </c>
      <c r="C234" s="21" t="s">
        <v>230</v>
      </c>
      <c r="D234" s="22">
        <v>1</v>
      </c>
      <c r="E234" s="14" t="s">
        <v>13</v>
      </c>
      <c r="H234" s="23">
        <f>ROUND(D234*F234,0)</f>
        <v>0</v>
      </c>
      <c r="I234" s="23">
        <f>ROUND(D234*G234,0)</f>
        <v>0</v>
      </c>
    </row>
    <row r="235" spans="2:9" ht="12.75">
      <c r="B235" s="53"/>
      <c r="C235" s="53"/>
      <c r="D235" s="55"/>
      <c r="E235" s="53"/>
      <c r="F235" s="56"/>
      <c r="G235" s="56"/>
      <c r="H235" s="56"/>
      <c r="I235" s="56"/>
    </row>
    <row r="236" spans="1:9" ht="38.25">
      <c r="A236" s="26">
        <v>29</v>
      </c>
      <c r="B236" s="14" t="s">
        <v>231</v>
      </c>
      <c r="C236" s="21" t="s">
        <v>232</v>
      </c>
      <c r="D236" s="22">
        <v>1</v>
      </c>
      <c r="E236" s="14" t="s">
        <v>13</v>
      </c>
      <c r="H236" s="23">
        <f>ROUND(D236*F236,0)</f>
        <v>0</v>
      </c>
      <c r="I236" s="23">
        <f>ROUND(D236*G236,0)</f>
        <v>0</v>
      </c>
    </row>
    <row r="238" spans="1:9" ht="76.5">
      <c r="A238" s="26">
        <v>30</v>
      </c>
      <c r="B238" s="14" t="s">
        <v>233</v>
      </c>
      <c r="C238" s="21" t="s">
        <v>234</v>
      </c>
      <c r="D238" s="22">
        <v>1</v>
      </c>
      <c r="E238" s="14" t="s">
        <v>13</v>
      </c>
      <c r="H238" s="23">
        <f>ROUND(D238*F238,0)</f>
        <v>0</v>
      </c>
      <c r="I238" s="23">
        <f>ROUND(D238*G238,0)</f>
        <v>0</v>
      </c>
    </row>
    <row r="239" ht="12.75">
      <c r="C239" s="21" t="s">
        <v>235</v>
      </c>
    </row>
    <row r="240" spans="2:9" ht="12.75">
      <c r="B240" s="53"/>
      <c r="C240" s="54"/>
      <c r="D240" s="55"/>
      <c r="E240" s="53"/>
      <c r="F240" s="56"/>
      <c r="G240" s="56"/>
      <c r="H240" s="56"/>
      <c r="I240" s="56"/>
    </row>
    <row r="241" spans="1:9" ht="63.75">
      <c r="A241" s="26">
        <v>31</v>
      </c>
      <c r="B241" s="14" t="s">
        <v>236</v>
      </c>
      <c r="C241" s="21" t="s">
        <v>237</v>
      </c>
      <c r="D241" s="22">
        <v>1</v>
      </c>
      <c r="E241" s="14" t="s">
        <v>13</v>
      </c>
      <c r="H241" s="23">
        <f>ROUND(D241*F241,0)</f>
        <v>0</v>
      </c>
      <c r="I241" s="23">
        <f>ROUND(D241*G241,0)</f>
        <v>0</v>
      </c>
    </row>
    <row r="242" ht="12.75">
      <c r="C242" s="21"/>
    </row>
    <row r="243" spans="1:9" ht="51">
      <c r="A243" s="26">
        <v>32</v>
      </c>
      <c r="B243" s="14" t="s">
        <v>238</v>
      </c>
      <c r="C243" s="21" t="s">
        <v>239</v>
      </c>
      <c r="D243" s="22">
        <v>2</v>
      </c>
      <c r="E243" s="14" t="s">
        <v>13</v>
      </c>
      <c r="H243" s="23">
        <f>ROUND(D243*F243,0)</f>
        <v>0</v>
      </c>
      <c r="I243" s="23">
        <f>ROUND(D243*G243,0)</f>
        <v>0</v>
      </c>
    </row>
    <row r="245" spans="1:9" ht="51">
      <c r="A245" s="26">
        <v>33</v>
      </c>
      <c r="B245" s="14" t="s">
        <v>240</v>
      </c>
      <c r="C245" s="21" t="s">
        <v>241</v>
      </c>
      <c r="D245" s="22">
        <v>1</v>
      </c>
      <c r="E245" s="14" t="s">
        <v>13</v>
      </c>
      <c r="H245" s="23">
        <f>ROUND(D245*F245,0)</f>
        <v>0</v>
      </c>
      <c r="I245" s="23">
        <f>ROUND(D245*G245,0)</f>
        <v>0</v>
      </c>
    </row>
    <row r="247" spans="1:9" ht="63.75">
      <c r="A247" s="26">
        <v>34</v>
      </c>
      <c r="B247" s="14" t="s">
        <v>242</v>
      </c>
      <c r="C247" s="21" t="s">
        <v>243</v>
      </c>
      <c r="D247" s="22">
        <v>1</v>
      </c>
      <c r="E247" s="14" t="s">
        <v>13</v>
      </c>
      <c r="H247" s="23">
        <f>ROUND(D247*F247,0)</f>
        <v>0</v>
      </c>
      <c r="I247" s="23">
        <f>ROUND(D247*G247,0)</f>
        <v>0</v>
      </c>
    </row>
    <row r="248" ht="12.75">
      <c r="C248" s="21"/>
    </row>
    <row r="249" spans="1:9" ht="63.75">
      <c r="A249" s="26">
        <v>35</v>
      </c>
      <c r="B249" s="14" t="s">
        <v>244</v>
      </c>
      <c r="C249" s="21" t="s">
        <v>245</v>
      </c>
      <c r="D249" s="22">
        <v>2</v>
      </c>
      <c r="E249" s="14" t="s">
        <v>13</v>
      </c>
      <c r="H249" s="23">
        <f>ROUND(D249*F249,0)</f>
        <v>0</v>
      </c>
      <c r="I249" s="23">
        <f>ROUND(D249*G249,0)</f>
        <v>0</v>
      </c>
    </row>
    <row r="251" spans="1:9" ht="38.25">
      <c r="A251" s="26">
        <v>36</v>
      </c>
      <c r="B251" s="14" t="s">
        <v>246</v>
      </c>
      <c r="C251" s="21" t="s">
        <v>247</v>
      </c>
      <c r="D251" s="22">
        <v>2</v>
      </c>
      <c r="E251" s="14" t="s">
        <v>13</v>
      </c>
      <c r="H251" s="23">
        <f>ROUND(D251*F251,0)</f>
        <v>0</v>
      </c>
      <c r="I251" s="23">
        <f>ROUND(D251*G251,0)</f>
        <v>0</v>
      </c>
    </row>
    <row r="252" ht="12.75">
      <c r="C252" s="21"/>
    </row>
    <row r="253" spans="1:9" ht="51">
      <c r="A253" s="26">
        <v>37</v>
      </c>
      <c r="B253" s="14" t="s">
        <v>248</v>
      </c>
      <c r="C253" s="21" t="s">
        <v>249</v>
      </c>
      <c r="D253" s="22">
        <v>2</v>
      </c>
      <c r="E253" s="14" t="s">
        <v>13</v>
      </c>
      <c r="H253" s="23">
        <f>ROUND(D253*F253,0)</f>
        <v>0</v>
      </c>
      <c r="I253" s="23">
        <f>ROUND(D253*G253,0)</f>
        <v>0</v>
      </c>
    </row>
    <row r="254" ht="12.75">
      <c r="C254" s="21"/>
    </row>
    <row r="255" spans="1:9" ht="38.25">
      <c r="A255" s="26">
        <v>38</v>
      </c>
      <c r="B255" s="14" t="s">
        <v>250</v>
      </c>
      <c r="C255" s="21" t="s">
        <v>251</v>
      </c>
      <c r="D255" s="22">
        <v>1</v>
      </c>
      <c r="E255" s="14" t="s">
        <v>13</v>
      </c>
      <c r="H255" s="23">
        <f>ROUND(D255*F255,0)</f>
        <v>0</v>
      </c>
      <c r="I255" s="23">
        <f>ROUND(D255*G255,0)</f>
        <v>0</v>
      </c>
    </row>
    <row r="256" ht="12.75">
      <c r="C256" s="21"/>
    </row>
    <row r="257" spans="1:12" s="58" customFormat="1" ht="25.5">
      <c r="A257" s="57">
        <v>39</v>
      </c>
      <c r="B257" s="58" t="s">
        <v>127</v>
      </c>
      <c r="C257" s="59" t="s">
        <v>128</v>
      </c>
      <c r="D257" s="60">
        <v>1</v>
      </c>
      <c r="E257" s="58" t="s">
        <v>13</v>
      </c>
      <c r="F257" s="61"/>
      <c r="G257" s="61"/>
      <c r="H257" s="61">
        <f>ROUND(D257*F257,0)</f>
        <v>0</v>
      </c>
      <c r="I257" s="61">
        <f>ROUND(D257*G257,0)</f>
        <v>0</v>
      </c>
      <c r="K257" s="62"/>
      <c r="L257" s="62"/>
    </row>
    <row r="258" spans="1:12" s="58" customFormat="1" ht="12.75">
      <c r="A258" s="57"/>
      <c r="C258" s="59"/>
      <c r="D258" s="60"/>
      <c r="F258" s="61"/>
      <c r="G258" s="61"/>
      <c r="H258" s="61"/>
      <c r="I258" s="61"/>
      <c r="K258" s="62"/>
      <c r="L258" s="62"/>
    </row>
    <row r="259" spans="1:12" s="58" customFormat="1" ht="25.5">
      <c r="A259" s="57">
        <v>40</v>
      </c>
      <c r="B259" s="58" t="s">
        <v>151</v>
      </c>
      <c r="C259" s="59" t="s">
        <v>211</v>
      </c>
      <c r="D259" s="60">
        <v>1</v>
      </c>
      <c r="E259" s="58" t="s">
        <v>13</v>
      </c>
      <c r="F259" s="61"/>
      <c r="G259" s="61"/>
      <c r="H259" s="61">
        <f>ROUND(D259*F259,0)</f>
        <v>0</v>
      </c>
      <c r="I259" s="61">
        <f>ROUND(D259*G259,0)</f>
        <v>0</v>
      </c>
      <c r="K259" s="62"/>
      <c r="L259" s="62"/>
    </row>
    <row r="261" spans="1:9" ht="12.75">
      <c r="A261" s="35"/>
      <c r="B261" s="16"/>
      <c r="C261" s="16" t="s">
        <v>14</v>
      </c>
      <c r="D261" s="17"/>
      <c r="E261" s="16"/>
      <c r="F261" s="18"/>
      <c r="G261" s="18"/>
      <c r="H261" s="18">
        <f>ROUND(SUM(H179:H260),0)</f>
        <v>0</v>
      </c>
      <c r="I261" s="18">
        <f>ROUND(SUM(I179:I260),0)</f>
        <v>0</v>
      </c>
    </row>
  </sheetData>
  <sheetProtection/>
  <mergeCells count="12">
    <mergeCell ref="A1:I1"/>
    <mergeCell ref="A8:I8"/>
    <mergeCell ref="A18:I18"/>
    <mergeCell ref="A32:I32"/>
    <mergeCell ref="A41:I41"/>
    <mergeCell ref="A51:I51"/>
    <mergeCell ref="A65:I65"/>
    <mergeCell ref="A85:I85"/>
    <mergeCell ref="A103:I103"/>
    <mergeCell ref="A148:I148"/>
    <mergeCell ref="A161:I161"/>
    <mergeCell ref="A177:I177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67" r:id="rId1"/>
  <headerFooter alignWithMargins="0">
    <oddHeader>&amp;CFaluház tetőtér beépítés befejező munkák</oddHeader>
    <oddFooter>&amp;R&amp;P</oddFooter>
  </headerFooter>
  <rowBreaks count="6" manualBreakCount="6">
    <brk id="30" max="8" man="1"/>
    <brk id="64" max="8" man="1"/>
    <brk id="101" max="8" man="1"/>
    <brk id="124" max="8" man="1"/>
    <brk id="175" max="8" man="1"/>
    <brk id="2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Katona Róbert</dc:creator>
  <cp:keywords/>
  <dc:description/>
  <cp:lastModifiedBy>hzz</cp:lastModifiedBy>
  <cp:lastPrinted>2017-07-16T14:11:34Z</cp:lastPrinted>
  <dcterms:created xsi:type="dcterms:W3CDTF">2016-06-17T06:59:59Z</dcterms:created>
  <dcterms:modified xsi:type="dcterms:W3CDTF">2017-10-12T20:39:39Z</dcterms:modified>
  <cp:category/>
  <cp:version/>
  <cp:contentType/>
  <cp:contentStatus/>
</cp:coreProperties>
</file>